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020"/>
  </bookViews>
  <sheets>
    <sheet name="Feuil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/>
  <c r="G54"/>
  <c r="G55"/>
  <c r="G24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7" s="1"/>
  <c r="G48" s="1"/>
  <c r="G49" s="1"/>
  <c r="G51" s="1"/>
  <c r="G52" s="1"/>
  <c r="I25"/>
  <c r="I26"/>
  <c r="I27"/>
  <c r="I28"/>
  <c r="I29"/>
  <c r="I31"/>
  <c r="I32"/>
  <c r="I33"/>
  <c r="I34"/>
  <c r="I35"/>
  <c r="I36"/>
  <c r="I38"/>
  <c r="I39"/>
  <c r="I40"/>
  <c r="I41"/>
  <c r="I42"/>
  <c r="I43"/>
  <c r="I45"/>
  <c r="I47"/>
  <c r="I48"/>
  <c r="I49"/>
  <c r="I50"/>
  <c r="I51"/>
  <c r="I53"/>
  <c r="I54"/>
  <c r="I55"/>
  <c r="H25"/>
  <c r="H26"/>
  <c r="H27"/>
  <c r="H28"/>
  <c r="H29"/>
  <c r="H31"/>
  <c r="H32"/>
  <c r="H33"/>
  <c r="H34"/>
  <c r="H35"/>
  <c r="H36"/>
  <c r="H38"/>
  <c r="H39"/>
  <c r="H40"/>
  <c r="H41"/>
  <c r="H42"/>
  <c r="H43"/>
  <c r="H45"/>
  <c r="H47"/>
  <c r="H48"/>
  <c r="H49"/>
  <c r="H50"/>
  <c r="H51"/>
  <c r="H53"/>
  <c r="H54"/>
  <c r="H55"/>
  <c r="H24"/>
  <c r="I24"/>
  <c r="H21"/>
  <c r="I21" s="1"/>
</calcChain>
</file>

<file path=xl/sharedStrings.xml><?xml version="1.0" encoding="utf-8"?>
<sst xmlns="http://schemas.openxmlformats.org/spreadsheetml/2006/main" count="114" uniqueCount="101">
  <si>
    <r>
      <t>A</t>
    </r>
    <r>
      <rPr>
        <b/>
        <sz val="18"/>
        <color rgb="FF000080"/>
        <rFont val="Arial"/>
        <family val="2"/>
      </rPr>
      <t>UDAX</t>
    </r>
    <r>
      <rPr>
        <b/>
        <sz val="18"/>
        <color rgb="FFFF0000"/>
        <rFont val="Arial"/>
        <family val="2"/>
      </rPr>
      <t xml:space="preserve"> C</t>
    </r>
    <r>
      <rPr>
        <b/>
        <sz val="18"/>
        <color rgb="FF000080"/>
        <rFont val="Arial"/>
        <family val="2"/>
      </rPr>
      <t>LUB</t>
    </r>
    <r>
      <rPr>
        <b/>
        <sz val="18"/>
        <color rgb="FFFF0000"/>
        <rFont val="Arial"/>
        <family val="2"/>
      </rPr>
      <t xml:space="preserve"> P</t>
    </r>
    <r>
      <rPr>
        <b/>
        <sz val="18"/>
        <color rgb="FF000080"/>
        <rFont val="Arial"/>
        <family val="2"/>
      </rPr>
      <t>ARISIEN</t>
    </r>
  </si>
  <si>
    <t>RANDONNEURS FRANÇAIS</t>
  </si>
  <si>
    <t>RANDONNEURS EUROPEENS</t>
  </si>
  <si>
    <t>RANDONNEURS MONDIAUX</t>
  </si>
  <si>
    <t>Nom du parcours :</t>
  </si>
  <si>
    <t>N° homologation :</t>
  </si>
  <si>
    <t xml:space="preserve">Société organisatrice : </t>
  </si>
  <si>
    <t>Code ACP :</t>
  </si>
  <si>
    <t>Nom du responsable :</t>
  </si>
  <si>
    <t>Ligue :</t>
  </si>
  <si>
    <t>Adresse du responsable :</t>
  </si>
  <si>
    <t>Brevet de</t>
  </si>
  <si>
    <t>Date :</t>
  </si>
  <si>
    <t xml:space="preserve">Lieu de départ : </t>
  </si>
  <si>
    <t>Heure de départ :</t>
  </si>
  <si>
    <t>LOCALITES</t>
  </si>
  <si>
    <t>Numéro de route</t>
  </si>
  <si>
    <t>KM</t>
  </si>
  <si>
    <t>CONTROLES</t>
  </si>
  <si>
    <t>PARTIEL</t>
  </si>
  <si>
    <t>TOTAL</t>
  </si>
  <si>
    <t>Ouverture</t>
  </si>
  <si>
    <t>Fermeture</t>
  </si>
  <si>
    <t>Départ :</t>
  </si>
  <si>
    <t>Tél :</t>
  </si>
  <si>
    <t>Mail :</t>
  </si>
  <si>
    <t>Michelin</t>
  </si>
  <si>
    <t>n°</t>
  </si>
  <si>
    <t>Pli</t>
  </si>
  <si>
    <t>&lt;&lt;&lt; Entrez votre code club ACP (6 caractères)</t>
  </si>
  <si>
    <t>&lt;&lt;&lt; Entrez l'heure de départ (format 08:30)</t>
  </si>
  <si>
    <t>Contrôle</t>
  </si>
  <si>
    <t>Si la localité est un point de contrôle, ajoutez "C" dans la première colonne</t>
  </si>
  <si>
    <t>les horaires d'ouverture et de fermeture sont calculés automatiquement</t>
  </si>
  <si>
    <t>km</t>
  </si>
  <si>
    <t xml:space="preserve">Cyclo club Mayennais </t>
  </si>
  <si>
    <t>53-7054</t>
  </si>
  <si>
    <t>mouezy francois</t>
  </si>
  <si>
    <t xml:space="preserve">pays de la loire </t>
  </si>
  <si>
    <t>8 rue jacques brel 53100 mayenne</t>
  </si>
  <si>
    <t>francoismouezy@orange,fr</t>
  </si>
  <si>
    <t>MAYENNE (Sas Salle polyvalente)</t>
  </si>
  <si>
    <t>Oisseau</t>
  </si>
  <si>
    <t>Ambrieres</t>
  </si>
  <si>
    <t xml:space="preserve">Melleray la vallée </t>
  </si>
  <si>
    <t xml:space="preserve">Sept forges </t>
  </si>
  <si>
    <t>Geneslay</t>
  </si>
  <si>
    <t xml:space="preserve">Haleine </t>
  </si>
  <si>
    <t xml:space="preserve">Bagnoles de l'orne </t>
  </si>
  <si>
    <t xml:space="preserve">ST Michel des andaines </t>
  </si>
  <si>
    <t>Les Monts d'andaine</t>
  </si>
  <si>
    <t>Lonlay le tesson</t>
  </si>
  <si>
    <t xml:space="preserve">Montreuil au Houlme </t>
  </si>
  <si>
    <t xml:space="preserve">Lougé sur maire </t>
  </si>
  <si>
    <t>Ecouché</t>
  </si>
  <si>
    <t xml:space="preserve">Argentan </t>
  </si>
  <si>
    <t xml:space="preserve">Juvigny sur orne </t>
  </si>
  <si>
    <t>Médavy</t>
  </si>
  <si>
    <t>Sées</t>
  </si>
  <si>
    <t xml:space="preserve">Croix médavy </t>
  </si>
  <si>
    <t xml:space="preserve">La roche mabile </t>
  </si>
  <si>
    <t>St Denis sur sarthon</t>
  </si>
  <si>
    <t>St ceneri le gerei</t>
  </si>
  <si>
    <t>St pierre des nids</t>
  </si>
  <si>
    <t xml:space="preserve">Gesvres </t>
  </si>
  <si>
    <t>Averton</t>
  </si>
  <si>
    <t>La chapelle au riboul</t>
  </si>
  <si>
    <t xml:space="preserve">Marcillé la ville </t>
  </si>
  <si>
    <t>D138</t>
  </si>
  <si>
    <t xml:space="preserve">D214 DIR CIGNE </t>
  </si>
  <si>
    <t>D202 A DROITE DIR D24</t>
  </si>
  <si>
    <t>D271</t>
  </si>
  <si>
    <t>D24</t>
  </si>
  <si>
    <t>D386</t>
  </si>
  <si>
    <t>D53</t>
  </si>
  <si>
    <t>D218</t>
  </si>
  <si>
    <t>D29 PUIS D771</t>
  </si>
  <si>
    <t>D238 PUIS D752</t>
  </si>
  <si>
    <t>D752 PUIS D240</t>
  </si>
  <si>
    <t>D240</t>
  </si>
  <si>
    <t>D908 PUIS D226</t>
  </si>
  <si>
    <t>D226</t>
  </si>
  <si>
    <t>D536 PUIS D250 PUIS D350</t>
  </si>
  <si>
    <t xml:space="preserve">Attention Traversée N12 </t>
  </si>
  <si>
    <t>D101 PUIS D535 PUIS D144</t>
  </si>
  <si>
    <t>D121</t>
  </si>
  <si>
    <t>D149</t>
  </si>
  <si>
    <t>D113</t>
  </si>
  <si>
    <t xml:space="preserve">D 35 PUIS rue Volney </t>
  </si>
  <si>
    <t>https://www.openrunner.com/route-details/16431199</t>
  </si>
  <si>
    <t xml:space="preserve">Mayenne Sas Salle Polyvalent rue Volney      53100 mayenne </t>
  </si>
  <si>
    <t xml:space="preserve">L-Orne Charmente </t>
  </si>
  <si>
    <t xml:space="preserve">rue Volney puis Bv Francois Mitterand </t>
  </si>
  <si>
    <t>St Baudelle</t>
  </si>
  <si>
    <t xml:space="preserve">Parigné </t>
  </si>
  <si>
    <t>D217</t>
  </si>
  <si>
    <t>D217 puis D132</t>
  </si>
  <si>
    <t xml:space="preserve">A Gauche rue des Patis puis Rue des Chardonnerets </t>
  </si>
  <si>
    <t>D144</t>
  </si>
  <si>
    <t xml:space="preserve">Villaines la Juhel </t>
  </si>
  <si>
    <t>D119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</si>
</sst>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0.0"/>
    <numFmt numFmtId="166" formatCode="h:mm;@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rgb="FF000080"/>
      <name val="Arial"/>
      <family val="2"/>
    </font>
    <font>
      <b/>
      <sz val="10"/>
      <color theme="1"/>
      <name val="Arial"/>
      <family val="2"/>
    </font>
    <font>
      <b/>
      <sz val="10"/>
      <color rgb="FF000080"/>
      <name val="Arial"/>
      <family val="2"/>
    </font>
    <font>
      <sz val="10"/>
      <color rgb="FF00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b/>
      <sz val="13.5"/>
      <color theme="1"/>
      <name val="Arial"/>
      <family val="2"/>
    </font>
    <font>
      <b/>
      <sz val="11"/>
      <color theme="5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3.5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6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0" fontId="7" fillId="0" borderId="10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0" fillId="0" borderId="18" xfId="0" applyBorder="1"/>
    <xf numFmtId="0" fontId="0" fillId="0" borderId="19" xfId="0" applyBorder="1"/>
    <xf numFmtId="165" fontId="0" fillId="0" borderId="19" xfId="0" applyNumberFormat="1" applyBorder="1" applyAlignment="1">
      <alignment horizontal="center"/>
    </xf>
    <xf numFmtId="0" fontId="7" fillId="0" borderId="7" xfId="0" applyFont="1" applyBorder="1" applyAlignment="1">
      <alignment horizontal="right" vertical="center" wrapText="1"/>
    </xf>
    <xf numFmtId="0" fontId="0" fillId="0" borderId="21" xfId="0" applyBorder="1"/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0" xfId="0" applyFont="1"/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8" xfId="0" applyFont="1" applyBorder="1"/>
    <xf numFmtId="0" fontId="16" fillId="0" borderId="21" xfId="0" applyFont="1" applyBorder="1"/>
    <xf numFmtId="0" fontId="16" fillId="0" borderId="19" xfId="0" applyFont="1" applyBorder="1"/>
    <xf numFmtId="165" fontId="16" fillId="0" borderId="19" xfId="0" applyNumberFormat="1" applyFont="1" applyBorder="1" applyAlignment="1">
      <alignment horizontal="center"/>
    </xf>
    <xf numFmtId="166" fontId="16" fillId="0" borderId="19" xfId="0" applyNumberFormat="1" applyFont="1" applyBorder="1" applyAlignment="1">
      <alignment horizontal="center"/>
    </xf>
    <xf numFmtId="166" fontId="16" fillId="0" borderId="20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1"/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166" fontId="8" fillId="0" borderId="26" xfId="0" applyNumberFormat="1" applyFont="1" applyBorder="1" applyAlignment="1">
      <alignment horizontal="center" vertical="center" wrapText="1"/>
    </xf>
    <xf numFmtId="166" fontId="8" fillId="0" borderId="27" xfId="0" applyNumberFormat="1" applyFont="1" applyBorder="1" applyAlignment="1">
      <alignment horizontal="center" vertical="center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165" fontId="0" fillId="0" borderId="30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0" fontId="1" fillId="2" borderId="32" xfId="0" applyFont="1" applyFill="1" applyBorder="1"/>
    <xf numFmtId="0" fontId="1" fillId="2" borderId="33" xfId="0" applyFont="1" applyFill="1" applyBorder="1"/>
    <xf numFmtId="165" fontId="1" fillId="2" borderId="33" xfId="0" applyNumberFormat="1" applyFont="1" applyFill="1" applyBorder="1" applyAlignment="1">
      <alignment horizontal="center"/>
    </xf>
    <xf numFmtId="166" fontId="1" fillId="2" borderId="33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0" fontId="1" fillId="2" borderId="35" xfId="0" applyFont="1" applyFill="1" applyBorder="1"/>
    <xf numFmtId="0" fontId="1" fillId="2" borderId="24" xfId="0" applyFont="1" applyFill="1" applyBorder="1"/>
    <xf numFmtId="165" fontId="1" fillId="2" borderId="24" xfId="0" applyNumberFormat="1" applyFont="1" applyFill="1" applyBorder="1" applyAlignment="1">
      <alignment horizontal="center"/>
    </xf>
    <xf numFmtId="166" fontId="1" fillId="2" borderId="24" xfId="0" applyNumberFormat="1" applyFont="1" applyFill="1" applyBorder="1" applyAlignment="1">
      <alignment horizontal="center"/>
    </xf>
    <xf numFmtId="166" fontId="1" fillId="2" borderId="36" xfId="0" applyNumberFormat="1" applyFont="1" applyFill="1" applyBorder="1" applyAlignment="1">
      <alignment horizontal="center"/>
    </xf>
    <xf numFmtId="0" fontId="1" fillId="2" borderId="37" xfId="0" applyFont="1" applyFill="1" applyBorder="1"/>
    <xf numFmtId="0" fontId="1" fillId="2" borderId="38" xfId="0" applyFont="1" applyFill="1" applyBorder="1"/>
    <xf numFmtId="165" fontId="1" fillId="2" borderId="38" xfId="0" applyNumberFormat="1" applyFont="1" applyFill="1" applyBorder="1" applyAlignment="1">
      <alignment horizontal="center"/>
    </xf>
    <xf numFmtId="166" fontId="1" fillId="2" borderId="38" xfId="0" applyNumberFormat="1" applyFont="1" applyFill="1" applyBorder="1" applyAlignment="1">
      <alignment horizontal="center"/>
    </xf>
    <xf numFmtId="166" fontId="1" fillId="2" borderId="39" xfId="0" applyNumberFormat="1" applyFont="1" applyFill="1" applyBorder="1" applyAlignment="1">
      <alignment horizontal="center"/>
    </xf>
    <xf numFmtId="0" fontId="0" fillId="2" borderId="18" xfId="0" applyFill="1" applyBorder="1" applyAlignment="1">
      <alignment wrapText="1"/>
    </xf>
    <xf numFmtId="0" fontId="0" fillId="2" borderId="21" xfId="0" applyFill="1" applyBorder="1"/>
    <xf numFmtId="0" fontId="0" fillId="2" borderId="19" xfId="0" applyFill="1" applyBorder="1"/>
    <xf numFmtId="0" fontId="0" fillId="2" borderId="19" xfId="0" applyFill="1" applyBorder="1" applyAlignment="1">
      <alignment horizontal="left" vertical="center"/>
    </xf>
    <xf numFmtId="165" fontId="0" fillId="2" borderId="19" xfId="0" applyNumberFormat="1" applyFill="1" applyBorder="1" applyAlignment="1">
      <alignment horizontal="center"/>
    </xf>
    <xf numFmtId="166" fontId="0" fillId="2" borderId="19" xfId="0" applyNumberFormat="1" applyFill="1" applyBorder="1" applyAlignment="1">
      <alignment horizontal="center"/>
    </xf>
    <xf numFmtId="166" fontId="0" fillId="2" borderId="20" xfId="0" applyNumberFormat="1" applyFill="1" applyBorder="1" applyAlignment="1">
      <alignment horizontal="center"/>
    </xf>
    <xf numFmtId="0" fontId="0" fillId="2" borderId="18" xfId="0" applyFill="1" applyBorder="1"/>
    <xf numFmtId="164" fontId="8" fillId="0" borderId="0" xfId="0" applyNumberFormat="1" applyFont="1" applyAlignment="1">
      <alignment horizontal="left" vertical="center" wrapText="1"/>
    </xf>
    <xf numFmtId="164" fontId="8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5" fillId="0" borderId="0" xfId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133350</xdr:rowOff>
    </xdr:from>
    <xdr:to>
      <xdr:col>4</xdr:col>
      <xdr:colOff>970959</xdr:colOff>
      <xdr:row>5</xdr:row>
      <xdr:rowOff>27264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A266F6B1-DB75-49C9-8303-7AD4BA7F7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71775" y="323850"/>
          <a:ext cx="885234" cy="655914"/>
        </a:xfrm>
        <a:prstGeom prst="rect">
          <a:avLst/>
        </a:prstGeom>
      </xdr:spPr>
    </xdr:pic>
    <xdr:clientData/>
  </xdr:twoCellAnchor>
  <xdr:twoCellAnchor editAs="oneCell">
    <xdr:from>
      <xdr:col>4</xdr:col>
      <xdr:colOff>1133475</xdr:colOff>
      <xdr:row>0</xdr:row>
      <xdr:rowOff>0</xdr:rowOff>
    </xdr:from>
    <xdr:to>
      <xdr:col>9</xdr:col>
      <xdr:colOff>36568</xdr:colOff>
      <xdr:row>7</xdr:row>
      <xdr:rowOff>41439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EF55E15D-DD71-421A-89FD-62E535383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9525" y="0"/>
          <a:ext cx="3932293" cy="1479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penrunner.com/route-details/16431199" TargetMode="External"/><Relationship Id="rId1" Type="http://schemas.openxmlformats.org/officeDocument/2006/relationships/hyperlink" Target="mailto:francoismouezy@orange,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>
      <selection activeCell="N50" sqref="N50"/>
    </sheetView>
  </sheetViews>
  <sheetFormatPr baseColWidth="10" defaultRowHeight="14.4"/>
  <cols>
    <col min="1" max="1" width="8.6640625" style="36" bestFit="1" customWidth="1"/>
    <col min="2" max="2" width="28.88671875" customWidth="1"/>
    <col min="3" max="3" width="5.6640625" customWidth="1"/>
    <col min="4" max="4" width="6.44140625" customWidth="1"/>
    <col min="5" max="5" width="29.6640625" customWidth="1"/>
    <col min="10" max="10" width="3.33203125" customWidth="1"/>
    <col min="11" max="11" width="11.44140625" style="30"/>
  </cols>
  <sheetData>
    <row r="1" spans="2:11" ht="22.8">
      <c r="B1" s="82" t="s">
        <v>0</v>
      </c>
      <c r="C1" s="82"/>
      <c r="D1" s="83"/>
      <c r="E1" s="83"/>
      <c r="F1" s="1"/>
      <c r="G1" s="1"/>
      <c r="H1" s="1"/>
      <c r="I1" s="1"/>
    </row>
    <row r="2" spans="2:11">
      <c r="B2" s="2"/>
      <c r="C2" s="2"/>
      <c r="D2" s="3"/>
      <c r="E2" s="1"/>
      <c r="F2" s="84"/>
      <c r="G2" s="85"/>
      <c r="H2" s="85"/>
      <c r="I2" s="85"/>
    </row>
    <row r="3" spans="2:11">
      <c r="B3" s="2" t="s">
        <v>1</v>
      </c>
      <c r="C3" s="94">
        <v>1921</v>
      </c>
      <c r="D3" s="83"/>
      <c r="E3" s="1"/>
      <c r="F3" s="84"/>
      <c r="G3" s="85"/>
      <c r="H3" s="85"/>
      <c r="I3" s="85"/>
    </row>
    <row r="4" spans="2:11">
      <c r="B4" s="2" t="s">
        <v>2</v>
      </c>
      <c r="C4" s="94">
        <v>1976</v>
      </c>
      <c r="D4" s="83"/>
      <c r="E4" s="1"/>
      <c r="F4" s="84"/>
      <c r="G4" s="85"/>
      <c r="H4" s="85"/>
      <c r="I4" s="85"/>
    </row>
    <row r="5" spans="2:11">
      <c r="B5" s="2" t="s">
        <v>3</v>
      </c>
      <c r="C5" s="94">
        <v>1983</v>
      </c>
      <c r="D5" s="83"/>
      <c r="E5" s="1"/>
      <c r="F5" s="84"/>
      <c r="G5" s="85"/>
      <c r="H5" s="85"/>
      <c r="I5" s="85"/>
    </row>
    <row r="6" spans="2:11">
      <c r="B6" s="3"/>
      <c r="C6" s="3"/>
      <c r="D6" s="3"/>
      <c r="E6" s="3"/>
      <c r="F6" s="3"/>
      <c r="G6" s="3"/>
      <c r="H6" s="3"/>
      <c r="I6" s="3"/>
    </row>
    <row r="7" spans="2:11">
      <c r="B7" s="3"/>
      <c r="C7" s="3"/>
      <c r="D7" s="3"/>
      <c r="E7" s="3"/>
      <c r="F7" s="3"/>
      <c r="G7" s="3"/>
      <c r="H7" s="3"/>
      <c r="I7" s="3"/>
    </row>
    <row r="8" spans="2:11" ht="15" thickBot="1">
      <c r="B8" s="3"/>
      <c r="C8" s="3"/>
      <c r="D8" s="3"/>
      <c r="E8" s="3"/>
      <c r="F8" s="3"/>
      <c r="G8" s="3"/>
      <c r="H8" s="3"/>
      <c r="I8" s="3"/>
    </row>
    <row r="9" spans="2:11" ht="15.6" thickTop="1" thickBot="1">
      <c r="B9" s="4" t="s">
        <v>4</v>
      </c>
      <c r="C9" s="97" t="s">
        <v>91</v>
      </c>
      <c r="D9" s="98"/>
      <c r="E9" s="98"/>
      <c r="F9" s="86" t="s">
        <v>5</v>
      </c>
      <c r="G9" s="87"/>
      <c r="H9" s="88"/>
      <c r="I9" s="89"/>
    </row>
    <row r="10" spans="2:11" ht="15.6" thickTop="1" thickBot="1">
      <c r="B10" s="5"/>
      <c r="C10" s="5"/>
      <c r="D10" s="6"/>
      <c r="E10" s="6"/>
      <c r="F10" s="5"/>
      <c r="G10" s="7"/>
      <c r="H10" s="6"/>
      <c r="I10" s="6"/>
    </row>
    <row r="11" spans="2:11" ht="15" thickTop="1">
      <c r="B11" s="8" t="s">
        <v>6</v>
      </c>
      <c r="C11" s="95" t="s">
        <v>35</v>
      </c>
      <c r="D11" s="96"/>
      <c r="E11" s="96"/>
      <c r="F11" s="5" t="s">
        <v>7</v>
      </c>
      <c r="G11" s="90" t="s">
        <v>36</v>
      </c>
      <c r="H11" s="90"/>
      <c r="I11" s="91"/>
      <c r="K11" s="30" t="s">
        <v>29</v>
      </c>
    </row>
    <row r="12" spans="2:11">
      <c r="B12" s="9" t="s">
        <v>8</v>
      </c>
      <c r="C12" s="112" t="s">
        <v>37</v>
      </c>
      <c r="D12" s="113"/>
      <c r="E12" s="113"/>
      <c r="F12" s="10" t="s">
        <v>9</v>
      </c>
      <c r="G12" s="92" t="s">
        <v>38</v>
      </c>
      <c r="H12" s="92"/>
      <c r="I12" s="93"/>
    </row>
    <row r="13" spans="2:11" ht="17.399999999999999">
      <c r="B13" s="9" t="s">
        <v>10</v>
      </c>
      <c r="C13" s="112" t="s">
        <v>39</v>
      </c>
      <c r="D13" s="113"/>
      <c r="E13" s="113"/>
      <c r="F13" s="10" t="s">
        <v>11</v>
      </c>
      <c r="G13" s="35">
        <v>200</v>
      </c>
      <c r="H13" s="10" t="s">
        <v>34</v>
      </c>
      <c r="I13" s="13"/>
    </row>
    <row r="14" spans="2:11" ht="17.399999999999999">
      <c r="B14" s="26" t="s">
        <v>24</v>
      </c>
      <c r="C14" s="109">
        <v>619273770</v>
      </c>
      <c r="D14" s="110"/>
      <c r="E14" s="110"/>
      <c r="F14" s="10"/>
      <c r="G14" s="11"/>
      <c r="H14" s="12"/>
      <c r="I14" s="13"/>
    </row>
    <row r="15" spans="2:11" ht="17.399999999999999">
      <c r="B15" s="26" t="s">
        <v>25</v>
      </c>
      <c r="C15" s="111" t="s">
        <v>40</v>
      </c>
      <c r="D15" s="110"/>
      <c r="E15" s="110"/>
      <c r="F15" s="10"/>
      <c r="G15" s="11"/>
      <c r="H15" s="12"/>
      <c r="I15" s="13"/>
    </row>
    <row r="16" spans="2:11">
      <c r="B16" s="14"/>
      <c r="C16" s="34"/>
      <c r="D16" s="112"/>
      <c r="E16" s="113"/>
      <c r="F16" s="10" t="s">
        <v>12</v>
      </c>
      <c r="G16" s="80">
        <v>45374</v>
      </c>
      <c r="H16" s="80"/>
      <c r="I16" s="81"/>
    </row>
    <row r="17" spans="1:11" ht="27" thickBot="1">
      <c r="B17" s="15" t="s">
        <v>13</v>
      </c>
      <c r="C17" s="114" t="s">
        <v>90</v>
      </c>
      <c r="D17" s="115"/>
      <c r="E17" s="115"/>
      <c r="F17" s="16" t="s">
        <v>14</v>
      </c>
      <c r="G17" s="17"/>
      <c r="H17" s="99">
        <v>0.33333333333333331</v>
      </c>
      <c r="I17" s="100"/>
      <c r="K17" s="33" t="s">
        <v>30</v>
      </c>
    </row>
    <row r="18" spans="1:11" ht="15.6" thickTop="1" thickBot="1">
      <c r="A18" s="108" t="s">
        <v>31</v>
      </c>
      <c r="B18" s="101" t="s">
        <v>15</v>
      </c>
      <c r="C18" s="106" t="s">
        <v>26</v>
      </c>
      <c r="D18" s="107"/>
      <c r="E18" s="101" t="s">
        <v>16</v>
      </c>
      <c r="F18" s="18" t="s">
        <v>17</v>
      </c>
      <c r="G18" s="18" t="s">
        <v>17</v>
      </c>
      <c r="H18" s="104" t="s">
        <v>18</v>
      </c>
      <c r="I18" s="105"/>
    </row>
    <row r="19" spans="1:11" ht="15" thickBot="1">
      <c r="A19" s="108"/>
      <c r="B19" s="102"/>
      <c r="C19" s="28" t="s">
        <v>27</v>
      </c>
      <c r="D19" s="29" t="s">
        <v>28</v>
      </c>
      <c r="E19" s="103"/>
      <c r="F19" s="19" t="s">
        <v>19</v>
      </c>
      <c r="G19" s="20" t="s">
        <v>20</v>
      </c>
      <c r="H19" s="21" t="s">
        <v>21</v>
      </c>
      <c r="I19" s="22" t="s">
        <v>22</v>
      </c>
    </row>
    <row r="20" spans="1:11" ht="15.6" thickTop="1" thickBot="1">
      <c r="B20" s="46" t="s">
        <v>23</v>
      </c>
      <c r="C20" s="47"/>
      <c r="D20" s="48"/>
      <c r="E20" s="48"/>
      <c r="F20" s="48"/>
      <c r="G20" s="48"/>
      <c r="H20" s="49"/>
      <c r="I20" s="50"/>
    </row>
    <row r="21" spans="1:11">
      <c r="A21" s="36" t="s">
        <v>31</v>
      </c>
      <c r="B21" s="57" t="s">
        <v>41</v>
      </c>
      <c r="C21" s="58"/>
      <c r="D21" s="58"/>
      <c r="E21" s="58" t="s">
        <v>92</v>
      </c>
      <c r="F21" s="59"/>
      <c r="G21" s="59">
        <v>0</v>
      </c>
      <c r="H21" s="60">
        <f>H17</f>
        <v>0.33333333333333331</v>
      </c>
      <c r="I21" s="61">
        <f>H21+1/24</f>
        <v>0.375</v>
      </c>
      <c r="K21" s="30" t="s">
        <v>32</v>
      </c>
    </row>
    <row r="22" spans="1:11">
      <c r="B22" s="62" t="s">
        <v>93</v>
      </c>
      <c r="C22" s="63"/>
      <c r="D22" s="63"/>
      <c r="E22" s="63" t="s">
        <v>95</v>
      </c>
      <c r="F22" s="64">
        <v>3</v>
      </c>
      <c r="G22" s="64">
        <v>3</v>
      </c>
      <c r="H22" s="65"/>
      <c r="I22" s="66"/>
    </row>
    <row r="23" spans="1:11" ht="15" thickBot="1">
      <c r="B23" s="67" t="s">
        <v>94</v>
      </c>
      <c r="C23" s="68"/>
      <c r="D23" s="68"/>
      <c r="E23" s="68" t="s">
        <v>96</v>
      </c>
      <c r="F23" s="69">
        <v>5</v>
      </c>
      <c r="G23" s="69">
        <v>8</v>
      </c>
      <c r="H23" s="70"/>
      <c r="I23" s="71"/>
    </row>
    <row r="24" spans="1:11">
      <c r="B24" s="51" t="s">
        <v>42</v>
      </c>
      <c r="C24" s="52"/>
      <c r="D24" s="53"/>
      <c r="E24" s="53" t="s">
        <v>68</v>
      </c>
      <c r="F24" s="54">
        <v>10</v>
      </c>
      <c r="G24" s="54">
        <f>IF(F24&lt;&gt;"",G21+F24,"")</f>
        <v>10</v>
      </c>
      <c r="H24" s="55" t="str">
        <f>IF(A24="C",$H$17+(MIN(G24,200)/34+MIN(MAX(G24-200,0),200)/32+MIN(MAX(G24-400,0),200)/30+MIN(MAX(G24-600,0),400)/28+1/120)/24,"")</f>
        <v/>
      </c>
      <c r="I24" s="56" t="str">
        <f>IF(A24="C",$I$21+(MIN(G24,60)/20+MIN(MAX(G24-60,0),540)/15+MIN(MAX(G24-600,0),400)/11.428+1/120)/24,"")</f>
        <v/>
      </c>
      <c r="K24" s="30" t="s">
        <v>33</v>
      </c>
    </row>
    <row r="25" spans="1:11">
      <c r="B25" s="23" t="s">
        <v>43</v>
      </c>
      <c r="C25" s="27"/>
      <c r="D25" s="24"/>
      <c r="E25" s="24" t="s">
        <v>69</v>
      </c>
      <c r="F25" s="25">
        <v>6</v>
      </c>
      <c r="G25" s="25">
        <f t="shared" ref="G25:G55" si="0">IF(F25&lt;&gt;"",G24+F25,"")</f>
        <v>16</v>
      </c>
      <c r="H25" s="31" t="str">
        <f t="shared" ref="H25:H55" si="1">IF(A25="C",$H$17+(MIN(G25,200)/34+MIN(MAX(G25-200,0),200)/32+MIN(MAX(G25-400,0),200)/30+MIN(MAX(G25-600,0),400)/28+1/120)/24,"")</f>
        <v/>
      </c>
      <c r="I25" s="32" t="str">
        <f t="shared" ref="I25:I55" si="2">IF(A25="C",$I$21+(MIN(G25,60)/20+MIN(MAX(G25-60,0),540)/15+MIN(MAX(G25-600,0),400)/11.428+1/120)/24,"")</f>
        <v/>
      </c>
    </row>
    <row r="26" spans="1:11">
      <c r="B26" s="23" t="s">
        <v>44</v>
      </c>
      <c r="C26" s="27"/>
      <c r="D26" s="24"/>
      <c r="E26" s="24" t="s">
        <v>70</v>
      </c>
      <c r="F26" s="25">
        <v>8</v>
      </c>
      <c r="G26" s="25">
        <f t="shared" si="0"/>
        <v>24</v>
      </c>
      <c r="H26" s="31" t="str">
        <f t="shared" si="1"/>
        <v/>
      </c>
      <c r="I26" s="32" t="str">
        <f t="shared" si="2"/>
        <v/>
      </c>
    </row>
    <row r="27" spans="1:11">
      <c r="B27" s="23" t="s">
        <v>45</v>
      </c>
      <c r="C27" s="27"/>
      <c r="D27" s="24"/>
      <c r="E27" s="24" t="s">
        <v>71</v>
      </c>
      <c r="F27" s="25">
        <v>6</v>
      </c>
      <c r="G27" s="25">
        <f t="shared" si="0"/>
        <v>30</v>
      </c>
      <c r="H27" s="31" t="str">
        <f t="shared" si="1"/>
        <v/>
      </c>
      <c r="I27" s="32" t="str">
        <f t="shared" si="2"/>
        <v/>
      </c>
    </row>
    <row r="28" spans="1:11">
      <c r="B28" s="23" t="s">
        <v>46</v>
      </c>
      <c r="C28" s="27"/>
      <c r="D28" s="24"/>
      <c r="E28" s="24" t="s">
        <v>72</v>
      </c>
      <c r="F28" s="25">
        <v>6</v>
      </c>
      <c r="G28" s="25">
        <f t="shared" si="0"/>
        <v>36</v>
      </c>
      <c r="H28" s="31" t="str">
        <f t="shared" si="1"/>
        <v/>
      </c>
      <c r="I28" s="32" t="str">
        <f t="shared" si="2"/>
        <v/>
      </c>
    </row>
    <row r="29" spans="1:11">
      <c r="B29" s="23" t="s">
        <v>47</v>
      </c>
      <c r="C29" s="27"/>
      <c r="D29" s="24"/>
      <c r="E29" s="24" t="s">
        <v>72</v>
      </c>
      <c r="F29" s="25">
        <v>3</v>
      </c>
      <c r="G29" s="25">
        <f t="shared" si="0"/>
        <v>39</v>
      </c>
      <c r="H29" s="31" t="str">
        <f t="shared" si="1"/>
        <v/>
      </c>
      <c r="I29" s="32" t="str">
        <f t="shared" si="2"/>
        <v/>
      </c>
    </row>
    <row r="30" spans="1:11" s="43" customFormat="1">
      <c r="A30" s="36" t="s">
        <v>31</v>
      </c>
      <c r="B30" s="37" t="s">
        <v>48</v>
      </c>
      <c r="C30" s="38"/>
      <c r="D30" s="39"/>
      <c r="E30" s="39" t="s">
        <v>73</v>
      </c>
      <c r="F30" s="40">
        <v>6</v>
      </c>
      <c r="G30" s="40">
        <f t="shared" si="0"/>
        <v>45</v>
      </c>
      <c r="H30" s="41">
        <v>0.38819444444444445</v>
      </c>
      <c r="I30" s="42">
        <v>0.46875</v>
      </c>
      <c r="K30" s="44"/>
    </row>
    <row r="31" spans="1:11">
      <c r="B31" s="23" t="s">
        <v>49</v>
      </c>
      <c r="C31" s="27"/>
      <c r="D31" s="24"/>
      <c r="E31" s="24" t="s">
        <v>74</v>
      </c>
      <c r="F31" s="25">
        <v>3</v>
      </c>
      <c r="G31" s="25">
        <f t="shared" si="0"/>
        <v>48</v>
      </c>
      <c r="H31" s="31" t="str">
        <f t="shared" si="1"/>
        <v/>
      </c>
      <c r="I31" s="32" t="str">
        <f t="shared" si="2"/>
        <v/>
      </c>
    </row>
    <row r="32" spans="1:11">
      <c r="B32" s="23" t="s">
        <v>50</v>
      </c>
      <c r="C32" s="27"/>
      <c r="D32" s="24"/>
      <c r="E32" s="24" t="s">
        <v>75</v>
      </c>
      <c r="F32" s="25">
        <v>5</v>
      </c>
      <c r="G32" s="25">
        <f t="shared" si="0"/>
        <v>53</v>
      </c>
      <c r="H32" s="31" t="str">
        <f t="shared" si="1"/>
        <v/>
      </c>
      <c r="I32" s="32" t="str">
        <f t="shared" si="2"/>
        <v/>
      </c>
    </row>
    <row r="33" spans="1:11">
      <c r="B33" s="23" t="s">
        <v>51</v>
      </c>
      <c r="C33" s="27"/>
      <c r="D33" s="24"/>
      <c r="E33" s="24" t="s">
        <v>75</v>
      </c>
      <c r="F33" s="25">
        <v>6</v>
      </c>
      <c r="G33" s="25">
        <f t="shared" si="0"/>
        <v>59</v>
      </c>
      <c r="H33" s="31" t="str">
        <f t="shared" si="1"/>
        <v/>
      </c>
      <c r="I33" s="32" t="str">
        <f t="shared" si="2"/>
        <v/>
      </c>
    </row>
    <row r="34" spans="1:11">
      <c r="B34" s="23" t="s">
        <v>52</v>
      </c>
      <c r="C34" s="27"/>
      <c r="D34" s="24"/>
      <c r="E34" s="24" t="s">
        <v>75</v>
      </c>
      <c r="F34" s="25">
        <v>9</v>
      </c>
      <c r="G34" s="25">
        <f t="shared" si="0"/>
        <v>68</v>
      </c>
      <c r="H34" s="31" t="str">
        <f t="shared" si="1"/>
        <v/>
      </c>
      <c r="I34" s="32" t="str">
        <f t="shared" si="2"/>
        <v/>
      </c>
    </row>
    <row r="35" spans="1:11">
      <c r="B35" s="23" t="s">
        <v>53</v>
      </c>
      <c r="C35" s="27"/>
      <c r="D35" s="24"/>
      <c r="E35" s="24" t="s">
        <v>75</v>
      </c>
      <c r="F35" s="25">
        <v>3</v>
      </c>
      <c r="G35" s="25">
        <f t="shared" si="0"/>
        <v>71</v>
      </c>
      <c r="H35" s="31" t="str">
        <f t="shared" si="1"/>
        <v/>
      </c>
      <c r="I35" s="32" t="str">
        <f t="shared" si="2"/>
        <v/>
      </c>
    </row>
    <row r="36" spans="1:11">
      <c r="B36" s="23" t="s">
        <v>54</v>
      </c>
      <c r="C36" s="27"/>
      <c r="D36" s="24"/>
      <c r="E36" s="24" t="s">
        <v>76</v>
      </c>
      <c r="F36" s="25">
        <v>8</v>
      </c>
      <c r="G36" s="25">
        <f t="shared" si="0"/>
        <v>79</v>
      </c>
      <c r="H36" s="31" t="str">
        <f t="shared" si="1"/>
        <v/>
      </c>
      <c r="I36" s="32" t="str">
        <f t="shared" si="2"/>
        <v/>
      </c>
    </row>
    <row r="37" spans="1:11" s="43" customFormat="1">
      <c r="A37" s="36" t="s">
        <v>31</v>
      </c>
      <c r="B37" s="37" t="s">
        <v>55</v>
      </c>
      <c r="C37" s="38"/>
      <c r="D37" s="39"/>
      <c r="E37" s="39" t="s">
        <v>77</v>
      </c>
      <c r="F37" s="40">
        <v>11</v>
      </c>
      <c r="G37" s="40">
        <f t="shared" si="0"/>
        <v>90</v>
      </c>
      <c r="H37" s="41">
        <v>0.44375000000000003</v>
      </c>
      <c r="I37" s="42">
        <v>0.58333333333333337</v>
      </c>
      <c r="K37" s="44"/>
    </row>
    <row r="38" spans="1:11">
      <c r="B38" s="23" t="s">
        <v>56</v>
      </c>
      <c r="C38" s="27"/>
      <c r="D38" s="24"/>
      <c r="E38" s="24" t="s">
        <v>78</v>
      </c>
      <c r="F38" s="25">
        <v>3</v>
      </c>
      <c r="G38" s="25">
        <f t="shared" si="0"/>
        <v>93</v>
      </c>
      <c r="H38" s="31" t="str">
        <f t="shared" si="1"/>
        <v/>
      </c>
      <c r="I38" s="32" t="str">
        <f t="shared" si="2"/>
        <v/>
      </c>
    </row>
    <row r="39" spans="1:11">
      <c r="B39" s="23" t="s">
        <v>57</v>
      </c>
      <c r="C39" s="27"/>
      <c r="D39" s="24"/>
      <c r="E39" s="24" t="s">
        <v>79</v>
      </c>
      <c r="F39" s="25">
        <v>9</v>
      </c>
      <c r="G39" s="25">
        <f t="shared" si="0"/>
        <v>102</v>
      </c>
      <c r="H39" s="31" t="str">
        <f t="shared" si="1"/>
        <v/>
      </c>
      <c r="I39" s="32" t="str">
        <f t="shared" si="2"/>
        <v/>
      </c>
    </row>
    <row r="40" spans="1:11">
      <c r="B40" s="23" t="s">
        <v>58</v>
      </c>
      <c r="C40" s="27"/>
      <c r="D40" s="24"/>
      <c r="E40" s="24" t="s">
        <v>80</v>
      </c>
      <c r="F40" s="25">
        <v>11</v>
      </c>
      <c r="G40" s="25">
        <f t="shared" si="0"/>
        <v>113</v>
      </c>
      <c r="H40" s="31" t="str">
        <f t="shared" si="1"/>
        <v/>
      </c>
      <c r="I40" s="32" t="str">
        <f t="shared" si="2"/>
        <v/>
      </c>
    </row>
    <row r="41" spans="1:11">
      <c r="B41" s="23" t="s">
        <v>59</v>
      </c>
      <c r="C41" s="27"/>
      <c r="D41" s="24"/>
      <c r="E41" s="24" t="s">
        <v>81</v>
      </c>
      <c r="F41" s="25">
        <v>12</v>
      </c>
      <c r="G41" s="25">
        <f t="shared" si="0"/>
        <v>125</v>
      </c>
      <c r="H41" s="31" t="str">
        <f t="shared" si="1"/>
        <v/>
      </c>
      <c r="I41" s="32" t="str">
        <f t="shared" si="2"/>
        <v/>
      </c>
    </row>
    <row r="42" spans="1:11">
      <c r="B42" s="23" t="s">
        <v>60</v>
      </c>
      <c r="C42" s="27"/>
      <c r="D42" s="24"/>
      <c r="E42" s="24" t="s">
        <v>82</v>
      </c>
      <c r="F42" s="25">
        <v>10</v>
      </c>
      <c r="G42" s="25">
        <f t="shared" si="0"/>
        <v>135</v>
      </c>
      <c r="H42" s="31" t="str">
        <f t="shared" si="1"/>
        <v/>
      </c>
      <c r="I42" s="32" t="str">
        <f t="shared" si="2"/>
        <v/>
      </c>
    </row>
    <row r="43" spans="1:11">
      <c r="B43" s="23" t="s">
        <v>61</v>
      </c>
      <c r="C43" s="27"/>
      <c r="D43" s="24"/>
      <c r="E43" s="24" t="s">
        <v>83</v>
      </c>
      <c r="F43" s="25">
        <v>5</v>
      </c>
      <c r="G43" s="25">
        <f t="shared" si="0"/>
        <v>140</v>
      </c>
      <c r="H43" s="31" t="str">
        <f t="shared" si="1"/>
        <v/>
      </c>
      <c r="I43" s="32" t="str">
        <f t="shared" si="2"/>
        <v/>
      </c>
    </row>
    <row r="44" spans="1:11" s="43" customFormat="1">
      <c r="A44" s="36" t="s">
        <v>31</v>
      </c>
      <c r="B44" s="37" t="s">
        <v>62</v>
      </c>
      <c r="C44" s="38"/>
      <c r="D44" s="39"/>
      <c r="E44" s="39" t="s">
        <v>84</v>
      </c>
      <c r="F44" s="40">
        <v>9</v>
      </c>
      <c r="G44" s="40">
        <f t="shared" si="0"/>
        <v>149</v>
      </c>
      <c r="H44" s="41">
        <v>0.51597222222222217</v>
      </c>
      <c r="I44" s="42">
        <v>0.74722222222222223</v>
      </c>
      <c r="K44" s="44"/>
    </row>
    <row r="45" spans="1:11">
      <c r="B45" s="23" t="s">
        <v>63</v>
      </c>
      <c r="C45" s="27"/>
      <c r="D45" s="24"/>
      <c r="E45" s="24" t="s">
        <v>98</v>
      </c>
      <c r="F45" s="25">
        <v>5</v>
      </c>
      <c r="G45" s="25">
        <f t="shared" si="0"/>
        <v>154</v>
      </c>
      <c r="H45" s="31" t="str">
        <f t="shared" si="1"/>
        <v/>
      </c>
      <c r="I45" s="32" t="str">
        <f t="shared" si="2"/>
        <v/>
      </c>
    </row>
    <row r="46" spans="1:11" ht="28.8">
      <c r="B46" s="72" t="s">
        <v>97</v>
      </c>
      <c r="C46" s="73"/>
      <c r="D46" s="74"/>
      <c r="E46" s="75" t="s">
        <v>85</v>
      </c>
      <c r="F46" s="76"/>
      <c r="G46" s="76"/>
      <c r="H46" s="77"/>
      <c r="I46" s="78"/>
    </row>
    <row r="47" spans="1:11">
      <c r="B47" s="23" t="s">
        <v>64</v>
      </c>
      <c r="C47" s="27"/>
      <c r="D47" s="24"/>
      <c r="E47" s="24" t="s">
        <v>86</v>
      </c>
      <c r="F47" s="25">
        <v>4</v>
      </c>
      <c r="G47" s="25">
        <f>IF(F47&lt;&gt;"",G45+F47,"")</f>
        <v>158</v>
      </c>
      <c r="H47" s="31" t="str">
        <f t="shared" si="1"/>
        <v/>
      </c>
      <c r="I47" s="32" t="str">
        <f t="shared" si="2"/>
        <v/>
      </c>
    </row>
    <row r="48" spans="1:11">
      <c r="B48" s="23" t="s">
        <v>65</v>
      </c>
      <c r="C48" s="27"/>
      <c r="D48" s="24"/>
      <c r="E48" s="24" t="s">
        <v>100</v>
      </c>
      <c r="F48" s="25">
        <v>9</v>
      </c>
      <c r="G48" s="25">
        <f t="shared" si="0"/>
        <v>167</v>
      </c>
      <c r="H48" s="31" t="str">
        <f t="shared" si="1"/>
        <v/>
      </c>
      <c r="I48" s="32" t="str">
        <f t="shared" si="2"/>
        <v/>
      </c>
    </row>
    <row r="49" spans="1:11">
      <c r="B49" s="79" t="s">
        <v>99</v>
      </c>
      <c r="C49" s="73"/>
      <c r="D49" s="74"/>
      <c r="E49" s="74" t="s">
        <v>87</v>
      </c>
      <c r="F49" s="76">
        <v>4</v>
      </c>
      <c r="G49" s="76">
        <f t="shared" si="0"/>
        <v>171</v>
      </c>
      <c r="H49" s="77" t="str">
        <f t="shared" si="1"/>
        <v/>
      </c>
      <c r="I49" s="78" t="str">
        <f t="shared" si="2"/>
        <v/>
      </c>
    </row>
    <row r="50" spans="1:11">
      <c r="B50" s="23" t="s">
        <v>66</v>
      </c>
      <c r="C50" s="27"/>
      <c r="D50" s="24"/>
      <c r="E50" s="24" t="s">
        <v>87</v>
      </c>
      <c r="F50" s="25">
        <v>19</v>
      </c>
      <c r="G50" s="25">
        <v>190</v>
      </c>
      <c r="H50" s="31" t="str">
        <f t="shared" si="1"/>
        <v/>
      </c>
      <c r="I50" s="32" t="str">
        <f t="shared" si="2"/>
        <v/>
      </c>
    </row>
    <row r="51" spans="1:11">
      <c r="B51" s="23" t="s">
        <v>67</v>
      </c>
      <c r="C51" s="27"/>
      <c r="D51" s="24"/>
      <c r="E51" s="24" t="s">
        <v>87</v>
      </c>
      <c r="F51" s="25">
        <v>5</v>
      </c>
      <c r="G51" s="25">
        <f t="shared" si="0"/>
        <v>195</v>
      </c>
      <c r="H51" s="31" t="str">
        <f t="shared" si="1"/>
        <v/>
      </c>
      <c r="I51" s="32" t="str">
        <f t="shared" si="2"/>
        <v/>
      </c>
    </row>
    <row r="52" spans="1:11" s="43" customFormat="1">
      <c r="A52" s="36" t="s">
        <v>31</v>
      </c>
      <c r="B52" s="37" t="s">
        <v>41</v>
      </c>
      <c r="C52" s="38"/>
      <c r="D52" s="39"/>
      <c r="E52" s="39" t="s">
        <v>88</v>
      </c>
      <c r="F52" s="40">
        <v>9</v>
      </c>
      <c r="G52" s="40">
        <f t="shared" si="0"/>
        <v>204</v>
      </c>
      <c r="H52" s="41">
        <v>0.58124999999999993</v>
      </c>
      <c r="I52" s="42">
        <v>0.89444444444444438</v>
      </c>
      <c r="K52" s="44"/>
    </row>
    <row r="53" spans="1:11">
      <c r="B53" s="23"/>
      <c r="C53" s="27"/>
      <c r="D53" s="24"/>
      <c r="E53" s="24"/>
      <c r="F53" s="25"/>
      <c r="G53" s="25" t="str">
        <f t="shared" si="0"/>
        <v/>
      </c>
      <c r="H53" s="31" t="str">
        <f t="shared" si="1"/>
        <v/>
      </c>
      <c r="I53" s="32" t="str">
        <f t="shared" si="2"/>
        <v/>
      </c>
    </row>
    <row r="54" spans="1:11">
      <c r="B54" s="23"/>
      <c r="C54" s="27"/>
      <c r="D54" s="24"/>
      <c r="E54" s="24"/>
      <c r="F54" s="25"/>
      <c r="G54" s="25" t="str">
        <f t="shared" si="0"/>
        <v/>
      </c>
      <c r="H54" s="31" t="str">
        <f t="shared" si="1"/>
        <v/>
      </c>
      <c r="I54" s="32" t="str">
        <f t="shared" si="2"/>
        <v/>
      </c>
    </row>
    <row r="55" spans="1:11">
      <c r="B55" s="23"/>
      <c r="C55" s="27"/>
      <c r="D55" s="24"/>
      <c r="E55" s="24"/>
      <c r="F55" s="25"/>
      <c r="G55" s="25" t="str">
        <f t="shared" si="0"/>
        <v/>
      </c>
      <c r="H55" s="31" t="str">
        <f t="shared" si="1"/>
        <v/>
      </c>
      <c r="I55" s="32" t="str">
        <f t="shared" si="2"/>
        <v/>
      </c>
    </row>
    <row r="57" spans="1:11">
      <c r="B57" s="45" t="s">
        <v>89</v>
      </c>
    </row>
  </sheetData>
  <mergeCells count="27">
    <mergeCell ref="A18:A19"/>
    <mergeCell ref="C14:E14"/>
    <mergeCell ref="C15:E15"/>
    <mergeCell ref="C13:E13"/>
    <mergeCell ref="C12:E12"/>
    <mergeCell ref="C17:E17"/>
    <mergeCell ref="D16:E16"/>
    <mergeCell ref="H17:I17"/>
    <mergeCell ref="B18:B19"/>
    <mergeCell ref="E18:E19"/>
    <mergeCell ref="H18:I18"/>
    <mergeCell ref="C18:D18"/>
    <mergeCell ref="G16:I16"/>
    <mergeCell ref="B1:E1"/>
    <mergeCell ref="F2:I2"/>
    <mergeCell ref="F3:I3"/>
    <mergeCell ref="F4:I4"/>
    <mergeCell ref="F5:I5"/>
    <mergeCell ref="F9:G9"/>
    <mergeCell ref="H9:I9"/>
    <mergeCell ref="G11:I11"/>
    <mergeCell ref="G12:I12"/>
    <mergeCell ref="C3:D3"/>
    <mergeCell ref="C4:D4"/>
    <mergeCell ref="C5:D5"/>
    <mergeCell ref="C11:E11"/>
    <mergeCell ref="C9:E9"/>
  </mergeCells>
  <conditionalFormatting sqref="A1:A1048576">
    <cfRule type="cellIs" dxfId="8" priority="11" operator="equal">
      <formula>"C"</formula>
    </cfRule>
  </conditionalFormatting>
  <conditionalFormatting sqref="B24:B55">
    <cfRule type="expression" dxfId="7" priority="8">
      <formula>A24="C"</formula>
    </cfRule>
  </conditionalFormatting>
  <conditionalFormatting sqref="C24:C55">
    <cfRule type="expression" dxfId="6" priority="7">
      <formula>A24="C"</formula>
    </cfRule>
  </conditionalFormatting>
  <conditionalFormatting sqref="D24:D55">
    <cfRule type="expression" dxfId="5" priority="6">
      <formula>A24="C"</formula>
    </cfRule>
  </conditionalFormatting>
  <conditionalFormatting sqref="E24:E55">
    <cfRule type="expression" dxfId="4" priority="5">
      <formula>A24="C"</formula>
    </cfRule>
  </conditionalFormatting>
  <conditionalFormatting sqref="F24:F55">
    <cfRule type="expression" dxfId="3" priority="4">
      <formula>A24="C"</formula>
    </cfRule>
  </conditionalFormatting>
  <conditionalFormatting sqref="G24:G55">
    <cfRule type="expression" dxfId="2" priority="3">
      <formula>A24="C"</formula>
    </cfRule>
  </conditionalFormatting>
  <conditionalFormatting sqref="H24:H55">
    <cfRule type="expression" dxfId="1" priority="2">
      <formula>A24="C"</formula>
    </cfRule>
  </conditionalFormatting>
  <conditionalFormatting sqref="I24:I55">
    <cfRule type="expression" dxfId="0" priority="1">
      <formula>A24="C"</formula>
    </cfRule>
  </conditionalFormatting>
  <hyperlinks>
    <hyperlink ref="C15" r:id="rId1"/>
    <hyperlink ref="B57" r:id="rId2"/>
  </hyperlinks>
  <pageMargins left="0.43307086614173229" right="0.43307086614173229" top="0.23622047244094488" bottom="0.23622047244094488" header="0.11811023622047244" footer="0.11811023622047244"/>
  <pageSetup paperSize="9" orientation="portrait" horizontalDpi="4294967293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Utilisateur</cp:lastModifiedBy>
  <cp:lastPrinted>2021-02-13T18:31:34Z</cp:lastPrinted>
  <dcterms:created xsi:type="dcterms:W3CDTF">2021-02-13T18:25:35Z</dcterms:created>
  <dcterms:modified xsi:type="dcterms:W3CDTF">2024-03-22T10:46:14Z</dcterms:modified>
</cp:coreProperties>
</file>