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M 2026-2027 2\BRM 2026\BRM 1000\BRM 1000\Parcours\"/>
    </mc:Choice>
  </mc:AlternateContent>
  <xr:revisionPtr revIDLastSave="0" documentId="13_ncr:1_{BF5F77C9-A6F5-46CC-8815-F6322E7AB4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3" i="1" l="1"/>
  <c r="E14" i="1" s="1"/>
  <c r="F14" i="1" s="1"/>
  <c r="G15" i="1"/>
  <c r="G17" i="1"/>
  <c r="G21" i="1"/>
  <c r="G23" i="1"/>
  <c r="G25" i="1"/>
  <c r="G27" i="1"/>
  <c r="G30" i="1"/>
  <c r="G31" i="1"/>
  <c r="G32" i="1"/>
  <c r="G34" i="1"/>
  <c r="G36" i="1"/>
  <c r="G37" i="1"/>
  <c r="G39" i="1"/>
  <c r="G40" i="1"/>
  <c r="G41" i="1"/>
  <c r="G43" i="1"/>
  <c r="G44" i="1"/>
  <c r="F17" i="1"/>
  <c r="F21" i="1"/>
  <c r="F23" i="1"/>
  <c r="F25" i="1"/>
  <c r="F27" i="1"/>
  <c r="F30" i="1"/>
  <c r="F31" i="1"/>
  <c r="F32" i="1"/>
  <c r="F34" i="1"/>
  <c r="F36" i="1"/>
  <c r="F37" i="1"/>
  <c r="F39" i="1"/>
  <c r="F40" i="1"/>
  <c r="F41" i="1"/>
  <c r="F43" i="1"/>
  <c r="F44" i="1"/>
  <c r="F13" i="1"/>
  <c r="G13" i="1"/>
  <c r="F12" i="1"/>
  <c r="G12" i="1" s="1"/>
  <c r="G14" i="1" l="1"/>
  <c r="E15" i="1"/>
  <c r="E16" i="1" s="1"/>
  <c r="E17" i="1" s="1"/>
  <c r="E18" i="1" s="1"/>
  <c r="F18" i="1" l="1"/>
  <c r="E19" i="1"/>
  <c r="E20" i="1" s="1"/>
  <c r="E21" i="1" s="1"/>
  <c r="E22" i="1" s="1"/>
  <c r="E23" i="1" s="1"/>
  <c r="E24" i="1" s="1"/>
  <c r="G18" i="1"/>
  <c r="F16" i="1"/>
  <c r="G16" i="1"/>
  <c r="E25" i="1" l="1"/>
  <c r="E26" i="1" s="1"/>
  <c r="F22" i="1"/>
  <c r="G22" i="1"/>
  <c r="F19" i="1"/>
  <c r="G19" i="1"/>
  <c r="E27" i="1" l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F28" i="1" l="1"/>
  <c r="G28" i="1"/>
</calcChain>
</file>

<file path=xl/sharedStrings.xml><?xml version="1.0" encoding="utf-8"?>
<sst xmlns="http://schemas.openxmlformats.org/spreadsheetml/2006/main" count="106" uniqueCount="93">
  <si>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</si>
  <si>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</si>
  <si>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</si>
  <si>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</si>
  <si>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</si>
  <si>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</si>
  <si>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</si>
  <si>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</si>
  <si>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</si>
  <si>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</si>
  <si>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</si>
  <si>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</si>
  <si>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</si>
  <si>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</si>
  <si>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</si>
  <si>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</si>
  <si>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</si>
  <si>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</si>
  <si>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</si>
  <si>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</si>
  <si>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</si>
  <si>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</si>
  <si>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 xml:space="preserve">Club organisateur : </t>
  </si>
  <si>
    <t>BREVET DES RANDONNEURS MONDIAUX</t>
  </si>
  <si>
    <t xml:space="preserve">Tel: </t>
  </si>
  <si>
    <t>DEPART</t>
  </si>
  <si>
    <t>Sur la route des vignobles 3eme édition</t>
  </si>
  <si>
    <t xml:space="preserve">CYCLO CLUB MAYENNAIS </t>
  </si>
  <si>
    <t>Code ACP :53-7054</t>
  </si>
  <si>
    <t xml:space="preserve">MOUEZY FRANCOIS </t>
  </si>
  <si>
    <t>francoismouezy@orange,fr</t>
  </si>
  <si>
    <t>20 aout 2026</t>
  </si>
  <si>
    <t xml:space="preserve">Parc des sports claude leblanc avenue Gutemberg 53100 mayenne </t>
  </si>
  <si>
    <t>Belgeard</t>
  </si>
  <si>
    <t xml:space="preserve">Montsurs </t>
  </si>
  <si>
    <t xml:space="preserve">Meslay du maine </t>
  </si>
  <si>
    <t xml:space="preserve">Fromentieres </t>
  </si>
  <si>
    <t>Daon</t>
  </si>
  <si>
    <t>Grez neuville</t>
  </si>
  <si>
    <t xml:space="preserve">Savennieres </t>
  </si>
  <si>
    <t>Bellevigne en layon (Faye en layon)</t>
  </si>
  <si>
    <t>Lys au layon</t>
  </si>
  <si>
    <t>Cerizay</t>
  </si>
  <si>
    <t xml:space="preserve">St Maurice le girard </t>
  </si>
  <si>
    <t>Vouvant</t>
  </si>
  <si>
    <t>Mervent</t>
  </si>
  <si>
    <t xml:space="preserve">Coulon </t>
  </si>
  <si>
    <t xml:space="preserve">Tonnay Boutonne </t>
  </si>
  <si>
    <t xml:space="preserve">Saintes </t>
  </si>
  <si>
    <t>Cognac</t>
  </si>
  <si>
    <t xml:space="preserve">Baignes St Radegondes </t>
  </si>
  <si>
    <t xml:space="preserve">Clérac </t>
  </si>
  <si>
    <t xml:space="preserve">St denis de pile </t>
  </si>
  <si>
    <t>Pomerol</t>
  </si>
  <si>
    <t xml:space="preserve">Villegouge </t>
  </si>
  <si>
    <t xml:space="preserve">Blaye </t>
  </si>
  <si>
    <t xml:space="preserve">Mortagne sur Gironde </t>
  </si>
  <si>
    <t xml:space="preserve">Nancras </t>
  </si>
  <si>
    <t xml:space="preserve">Tonnay Charente </t>
  </si>
  <si>
    <t xml:space="preserve">Aigrefeuille d'aunis </t>
  </si>
  <si>
    <t>Andilly</t>
  </si>
  <si>
    <t>Luçon</t>
  </si>
  <si>
    <t xml:space="preserve">Mareuil sur lay </t>
  </si>
  <si>
    <t>Fougeré</t>
  </si>
  <si>
    <t xml:space="preserve">Essarts en bocage </t>
  </si>
  <si>
    <t>Montaigu</t>
  </si>
  <si>
    <t>Clisson</t>
  </si>
  <si>
    <t xml:space="preserve">Le Lorroux </t>
  </si>
  <si>
    <t xml:space="preserve">Pannecé </t>
  </si>
  <si>
    <t>Challains la potherie</t>
  </si>
  <si>
    <t xml:space="preserve">Laval </t>
  </si>
  <si>
    <t xml:space="preserve">Montsflours </t>
  </si>
  <si>
    <t>Contest</t>
  </si>
  <si>
    <t xml:space="preserve">Mayenne </t>
  </si>
  <si>
    <t xml:space="preserve">Arrivée </t>
  </si>
  <si>
    <t>2026 PL 34</t>
  </si>
  <si>
    <t xml:space="preserve">Traversée de la Mayenne </t>
  </si>
  <si>
    <t xml:space="preserve">Corniche Angevine, les vignes commencent </t>
  </si>
  <si>
    <t xml:space="preserve"> Commerce à Faye en Layon !!</t>
  </si>
  <si>
    <t>BPF 79</t>
  </si>
  <si>
    <t>BPF 85</t>
  </si>
  <si>
    <t>BPF 79 Le MaraiS Poitevin</t>
  </si>
  <si>
    <t xml:space="preserve">Porte St Pierre </t>
  </si>
  <si>
    <t xml:space="preserve">Arc de Triomphe de Saintes </t>
  </si>
  <si>
    <t xml:space="preserve">Château de Cognac et son vignoble </t>
  </si>
  <si>
    <t>Pointage à la maison des vins de Pomerol (suivant l'heure de passage, sinon pointage Photo</t>
  </si>
  <si>
    <t xml:space="preserve">BPF 33 Citadelle Vauban </t>
  </si>
  <si>
    <t xml:space="preserve">Passage par le pont suspendu sur la Charente </t>
  </si>
  <si>
    <t xml:space="preserve">BPF 44 Château de Clisson Vignoble du Muscadet </t>
  </si>
  <si>
    <t xml:space="preserve">Très beau Château </t>
  </si>
  <si>
    <t xml:space="preserve">Château de Laval et vieux pont en pavé  sur la Mayenne </t>
  </si>
  <si>
    <t xml:space="preserve">Attention descente dangereuse après Sacé </t>
  </si>
  <si>
    <t>Pour étre Homologué vous devez arriver avant Dimanche 23 Aout à 19h00!!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</si>
</sst>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/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1" applyAlignment="1">
      <alignment vertical="center" wrapText="1"/>
    </xf>
    <xf numFmtId="0" fontId="1" fillId="2" borderId="9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65" fontId="0" fillId="3" borderId="7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20" fontId="7" fillId="0" borderId="0" xfId="0" applyNumberFormat="1" applyFont="1"/>
    <xf numFmtId="164" fontId="2" fillId="0" borderId="0" xfId="0" applyNumberFormat="1" applyFont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21" fillId="0" borderId="7" xfId="0" applyFont="1" applyBorder="1" applyAlignment="1">
      <alignment wrapText="1"/>
    </xf>
  </cellXfs>
  <cellStyles count="2">
    <cellStyle name="Lien hypertexte" xfId="1" builtinId="8"/>
    <cellStyle name="Normal" xfId="0" builtinId="0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coismouezy@orange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5" zoomScale="120" zoomScaleNormal="120" workbookViewId="0">
      <selection activeCell="C13" sqref="C13:C53"/>
    </sheetView>
  </sheetViews>
  <sheetFormatPr baseColWidth="10" defaultRowHeight="15" x14ac:dyDescent="0.25"/>
  <cols>
    <col min="1" max="1" width="8.7109375" style="15" bestFit="1" customWidth="1"/>
    <col min="2" max="2" width="28.28515625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9"/>
  </cols>
  <sheetData>
    <row r="1" spans="1:9" ht="41.45" customHeight="1" x14ac:dyDescent="0.25">
      <c r="B1" s="20"/>
      <c r="C1" s="57" t="s">
        <v>23</v>
      </c>
      <c r="D1" s="57"/>
      <c r="E1" s="57"/>
      <c r="F1" s="57"/>
      <c r="G1" s="58"/>
    </row>
    <row r="2" spans="1:9" ht="27" customHeight="1" x14ac:dyDescent="0.25">
      <c r="B2" s="21"/>
      <c r="C2" s="59"/>
      <c r="D2" s="60"/>
      <c r="E2" s="60"/>
      <c r="F2" s="60"/>
      <c r="G2" s="61"/>
    </row>
    <row r="3" spans="1:9" ht="14.45" customHeight="1" thickBot="1" x14ac:dyDescent="0.3">
      <c r="B3" s="22"/>
      <c r="C3" s="62"/>
      <c r="D3" s="62"/>
      <c r="E3" s="62"/>
      <c r="F3" s="62"/>
      <c r="G3" s="23"/>
    </row>
    <row r="4" spans="1:9" s="18" customFormat="1" ht="23.45" customHeight="1" x14ac:dyDescent="0.25">
      <c r="A4" s="17"/>
      <c r="B4" s="38" t="s">
        <v>0</v>
      </c>
      <c r="C4" s="39" t="s">
        <v>26</v>
      </c>
      <c r="D4" s="53" t="s">
        <v>1</v>
      </c>
      <c r="E4" s="54"/>
      <c r="F4" s="55" t="s">
        <v>75</v>
      </c>
      <c r="G4" s="56"/>
      <c r="I4" s="19"/>
    </row>
    <row r="5" spans="1:9" x14ac:dyDescent="0.25">
      <c r="B5" s="40" t="s">
        <v>22</v>
      </c>
      <c r="C5" s="41" t="s">
        <v>27</v>
      </c>
      <c r="D5" s="63" t="s">
        <v>28</v>
      </c>
      <c r="E5" s="63"/>
      <c r="F5" s="63"/>
      <c r="G5" s="64"/>
      <c r="I5" s="9" t="s">
        <v>16</v>
      </c>
    </row>
    <row r="6" spans="1:9" ht="17.25" x14ac:dyDescent="0.25">
      <c r="B6" s="28" t="s">
        <v>2</v>
      </c>
      <c r="C6" s="25" t="s">
        <v>29</v>
      </c>
      <c r="D6" s="24" t="s">
        <v>3</v>
      </c>
      <c r="E6" s="29">
        <v>1000</v>
      </c>
      <c r="F6" s="24" t="s">
        <v>21</v>
      </c>
      <c r="G6" s="30"/>
    </row>
    <row r="7" spans="1:9" ht="17.25" x14ac:dyDescent="0.25">
      <c r="B7" s="31" t="s">
        <v>15</v>
      </c>
      <c r="C7" s="42" t="s">
        <v>30</v>
      </c>
      <c r="D7" s="26"/>
      <c r="E7" s="32"/>
      <c r="F7" s="33"/>
      <c r="G7" s="30"/>
    </row>
    <row r="8" spans="1:9" x14ac:dyDescent="0.25">
      <c r="B8" s="31" t="s">
        <v>24</v>
      </c>
      <c r="C8" s="25">
        <v>619273770</v>
      </c>
      <c r="D8" s="24" t="s">
        <v>4</v>
      </c>
      <c r="E8" s="51" t="s">
        <v>31</v>
      </c>
      <c r="F8" s="51"/>
      <c r="G8" s="52"/>
    </row>
    <row r="9" spans="1:9" ht="30.75" thickBot="1" x14ac:dyDescent="0.3">
      <c r="B9" s="34" t="s">
        <v>5</v>
      </c>
      <c r="C9" s="35" t="s">
        <v>32</v>
      </c>
      <c r="D9" s="36" t="s">
        <v>6</v>
      </c>
      <c r="E9" s="37"/>
      <c r="F9" s="66">
        <v>0.66666666666666663</v>
      </c>
      <c r="G9" s="67"/>
      <c r="I9" s="16" t="s">
        <v>17</v>
      </c>
    </row>
    <row r="10" spans="1:9" ht="15.6" customHeight="1" thickBot="1" x14ac:dyDescent="0.3">
      <c r="A10" s="65" t="s">
        <v>18</v>
      </c>
      <c r="B10" s="68" t="s">
        <v>7</v>
      </c>
      <c r="C10" s="68" t="s">
        <v>8</v>
      </c>
      <c r="D10" s="27" t="s">
        <v>9</v>
      </c>
      <c r="E10" s="27" t="s">
        <v>9</v>
      </c>
      <c r="F10" s="71" t="s">
        <v>10</v>
      </c>
      <c r="G10" s="72"/>
    </row>
    <row r="11" spans="1:9" ht="15.75" thickBot="1" x14ac:dyDescent="0.3">
      <c r="A11" s="65"/>
      <c r="B11" s="69"/>
      <c r="C11" s="70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30.75" thickTop="1" x14ac:dyDescent="0.25">
      <c r="B12" s="11" t="s">
        <v>25</v>
      </c>
      <c r="C12" s="43" t="s">
        <v>32</v>
      </c>
      <c r="D12" s="8"/>
      <c r="E12" s="8">
        <v>0</v>
      </c>
      <c r="F12" s="10">
        <f>F9</f>
        <v>0.66666666666666663</v>
      </c>
      <c r="G12" s="12">
        <f>F12+1/24</f>
        <v>0.70833333333333326</v>
      </c>
      <c r="I12" s="9" t="s">
        <v>19</v>
      </c>
    </row>
    <row r="13" spans="1:9" x14ac:dyDescent="0.25">
      <c r="B13" s="5" t="s">
        <v>33</v>
      </c>
      <c r="C13" s="6"/>
      <c r="D13" s="7">
        <v>6</v>
      </c>
      <c r="E13" s="7">
        <f>IF(D13&lt;&gt;"",E12+D13,"")</f>
        <v>6</v>
      </c>
      <c r="F13" s="13" t="str">
        <f t="shared" ref="F13:F44" si="0">IF(A13="C",$F$9+(MIN(E13,200)/34+MIN(MAX(E13-200,0),200)/32+MIN(MAX(E13-400,0),200)/30+MIN(MAX(E13-600,0),400)/28+1/120)/24,"")</f>
        <v/>
      </c>
      <c r="G13" s="14" t="str">
        <f t="shared" ref="G13:G44" si="1">IF(A13="C",$G$12+(MIN(E13,60)/20+MIN(MAX(E13-60,0),540)/15+MIN(MAX(E13-600,0),400)/11.428+1/120)/24,"")</f>
        <v/>
      </c>
      <c r="I13" s="9" t="s">
        <v>20</v>
      </c>
    </row>
    <row r="14" spans="1:9" x14ac:dyDescent="0.25">
      <c r="B14" s="5" t="s">
        <v>34</v>
      </c>
      <c r="C14" s="6"/>
      <c r="D14" s="7">
        <v>14</v>
      </c>
      <c r="E14" s="7">
        <f t="shared" ref="E14:E44" si="2">IF(D14&lt;&gt;"",E13+D14,"")</f>
        <v>20</v>
      </c>
      <c r="F14" s="13" t="str">
        <f t="shared" si="0"/>
        <v/>
      </c>
      <c r="G14" s="14" t="str">
        <f t="shared" si="1"/>
        <v/>
      </c>
    </row>
    <row r="15" spans="1:9" x14ac:dyDescent="0.25">
      <c r="B15" s="5" t="s">
        <v>35</v>
      </c>
      <c r="C15" s="6"/>
      <c r="D15" s="7">
        <v>24</v>
      </c>
      <c r="E15" s="7">
        <f t="shared" si="2"/>
        <v>44</v>
      </c>
      <c r="F15" s="13" t="str">
        <f t="shared" si="0"/>
        <v/>
      </c>
      <c r="G15" s="14" t="str">
        <f t="shared" si="1"/>
        <v/>
      </c>
    </row>
    <row r="16" spans="1:9" x14ac:dyDescent="0.25">
      <c r="B16" s="5" t="s">
        <v>36</v>
      </c>
      <c r="C16" s="6"/>
      <c r="D16" s="7">
        <v>14</v>
      </c>
      <c r="E16" s="7">
        <f t="shared" si="2"/>
        <v>58</v>
      </c>
      <c r="F16" s="13" t="str">
        <f t="shared" si="0"/>
        <v/>
      </c>
      <c r="G16" s="14" t="str">
        <f t="shared" si="1"/>
        <v/>
      </c>
    </row>
    <row r="17" spans="1:9" x14ac:dyDescent="0.25">
      <c r="B17" s="5" t="s">
        <v>37</v>
      </c>
      <c r="C17" s="6" t="s">
        <v>76</v>
      </c>
      <c r="D17" s="7">
        <v>14</v>
      </c>
      <c r="E17" s="7">
        <f t="shared" si="2"/>
        <v>72</v>
      </c>
      <c r="F17" s="13" t="str">
        <f t="shared" si="0"/>
        <v/>
      </c>
      <c r="G17" s="14" t="str">
        <f t="shared" si="1"/>
        <v/>
      </c>
    </row>
    <row r="18" spans="1:9" x14ac:dyDescent="0.25">
      <c r="B18" s="5" t="s">
        <v>38</v>
      </c>
      <c r="C18" s="6"/>
      <c r="D18" s="7">
        <v>20</v>
      </c>
      <c r="E18" s="7">
        <f t="shared" si="2"/>
        <v>92</v>
      </c>
      <c r="F18" s="13" t="str">
        <f t="shared" si="0"/>
        <v/>
      </c>
      <c r="G18" s="14" t="str">
        <f t="shared" si="1"/>
        <v/>
      </c>
    </row>
    <row r="19" spans="1:9" x14ac:dyDescent="0.25">
      <c r="B19" s="5" t="s">
        <v>39</v>
      </c>
      <c r="C19" s="6" t="s">
        <v>77</v>
      </c>
      <c r="D19" s="7">
        <v>30</v>
      </c>
      <c r="E19" s="7">
        <f t="shared" si="2"/>
        <v>122</v>
      </c>
      <c r="F19" s="13" t="str">
        <f t="shared" si="0"/>
        <v/>
      </c>
      <c r="G19" s="14" t="str">
        <f t="shared" si="1"/>
        <v/>
      </c>
    </row>
    <row r="20" spans="1:9" x14ac:dyDescent="0.25">
      <c r="A20" s="44" t="s">
        <v>18</v>
      </c>
      <c r="B20" s="45" t="s">
        <v>40</v>
      </c>
      <c r="C20" s="46" t="s">
        <v>78</v>
      </c>
      <c r="D20" s="47">
        <v>26</v>
      </c>
      <c r="E20" s="47">
        <f t="shared" si="2"/>
        <v>148</v>
      </c>
      <c r="F20" s="48">
        <v>0.84791666666666676</v>
      </c>
      <c r="G20" s="49">
        <v>0.43611111111111112</v>
      </c>
    </row>
    <row r="21" spans="1:9" x14ac:dyDescent="0.25">
      <c r="B21" s="5" t="s">
        <v>41</v>
      </c>
      <c r="C21" s="6"/>
      <c r="D21" s="7">
        <v>16</v>
      </c>
      <c r="E21" s="7">
        <f t="shared" si="2"/>
        <v>164</v>
      </c>
      <c r="F21" s="13" t="str">
        <f t="shared" si="0"/>
        <v/>
      </c>
      <c r="G21" s="14" t="str">
        <f t="shared" si="1"/>
        <v/>
      </c>
    </row>
    <row r="22" spans="1:9" x14ac:dyDescent="0.25">
      <c r="B22" s="5" t="s">
        <v>42</v>
      </c>
      <c r="C22" s="6" t="s">
        <v>79</v>
      </c>
      <c r="D22" s="7">
        <v>41</v>
      </c>
      <c r="E22" s="7">
        <f t="shared" si="2"/>
        <v>205</v>
      </c>
      <c r="F22" s="13" t="str">
        <f t="shared" si="0"/>
        <v/>
      </c>
      <c r="G22" s="14" t="str">
        <f t="shared" si="1"/>
        <v/>
      </c>
    </row>
    <row r="23" spans="1:9" x14ac:dyDescent="0.25">
      <c r="B23" s="5" t="s">
        <v>43</v>
      </c>
      <c r="C23" s="6"/>
      <c r="D23" s="7">
        <v>30</v>
      </c>
      <c r="E23" s="7">
        <f t="shared" si="2"/>
        <v>235</v>
      </c>
      <c r="F23" s="13" t="str">
        <f t="shared" si="0"/>
        <v/>
      </c>
      <c r="G23" s="14" t="str">
        <f t="shared" si="1"/>
        <v/>
      </c>
    </row>
    <row r="24" spans="1:9" x14ac:dyDescent="0.25">
      <c r="A24" s="44" t="s">
        <v>18</v>
      </c>
      <c r="B24" s="45" t="s">
        <v>44</v>
      </c>
      <c r="C24" s="46"/>
      <c r="D24" s="47">
        <v>11</v>
      </c>
      <c r="E24" s="47">
        <f t="shared" si="2"/>
        <v>246</v>
      </c>
      <c r="F24" s="48">
        <v>0.97152777777777777</v>
      </c>
      <c r="G24" s="49">
        <v>0.35000000000000003</v>
      </c>
      <c r="I24" s="50"/>
    </row>
    <row r="25" spans="1:9" x14ac:dyDescent="0.25">
      <c r="B25" s="5" t="s">
        <v>45</v>
      </c>
      <c r="C25" s="6" t="s">
        <v>80</v>
      </c>
      <c r="D25" s="7">
        <v>6</v>
      </c>
      <c r="E25" s="7">
        <f t="shared" si="2"/>
        <v>252</v>
      </c>
      <c r="F25" s="13" t="str">
        <f t="shared" si="0"/>
        <v/>
      </c>
      <c r="G25" s="14" t="str">
        <f t="shared" si="1"/>
        <v/>
      </c>
    </row>
    <row r="26" spans="1:9" x14ac:dyDescent="0.25">
      <c r="A26" s="44" t="s">
        <v>18</v>
      </c>
      <c r="B26" s="45" t="s">
        <v>46</v>
      </c>
      <c r="C26" s="46" t="s">
        <v>81</v>
      </c>
      <c r="D26" s="47">
        <v>34</v>
      </c>
      <c r="E26" s="47">
        <f t="shared" si="2"/>
        <v>286</v>
      </c>
      <c r="F26" s="48">
        <v>2.361111111111111E-2</v>
      </c>
      <c r="G26" s="49">
        <v>0.46111111111111108</v>
      </c>
    </row>
    <row r="27" spans="1:9" x14ac:dyDescent="0.25">
      <c r="B27" s="5" t="s">
        <v>47</v>
      </c>
      <c r="C27" s="6" t="s">
        <v>82</v>
      </c>
      <c r="D27" s="7">
        <v>46</v>
      </c>
      <c r="E27" s="7">
        <f t="shared" si="2"/>
        <v>332</v>
      </c>
      <c r="F27" s="13" t="str">
        <f t="shared" si="0"/>
        <v/>
      </c>
      <c r="G27" s="14" t="str">
        <f t="shared" si="1"/>
        <v/>
      </c>
    </row>
    <row r="28" spans="1:9" x14ac:dyDescent="0.25">
      <c r="B28" s="5" t="s">
        <v>48</v>
      </c>
      <c r="C28" s="6" t="s">
        <v>83</v>
      </c>
      <c r="D28" s="7">
        <v>30</v>
      </c>
      <c r="E28" s="7">
        <f t="shared" si="2"/>
        <v>362</v>
      </c>
      <c r="F28" s="13" t="str">
        <f t="shared" si="0"/>
        <v/>
      </c>
      <c r="G28" s="14" t="str">
        <f t="shared" si="1"/>
        <v/>
      </c>
    </row>
    <row r="29" spans="1:9" x14ac:dyDescent="0.25">
      <c r="A29" s="44" t="s">
        <v>18</v>
      </c>
      <c r="B29" s="45" t="s">
        <v>49</v>
      </c>
      <c r="C29" s="46" t="s">
        <v>84</v>
      </c>
      <c r="D29" s="47">
        <v>30</v>
      </c>
      <c r="E29" s="47">
        <f t="shared" si="2"/>
        <v>392</v>
      </c>
      <c r="F29" s="48">
        <v>0.16180555555555556</v>
      </c>
      <c r="G29" s="49">
        <v>0.75555555555555554</v>
      </c>
    </row>
    <row r="30" spans="1:9" x14ac:dyDescent="0.25">
      <c r="B30" s="5" t="s">
        <v>50</v>
      </c>
      <c r="C30" s="6"/>
      <c r="D30" s="7">
        <v>53</v>
      </c>
      <c r="E30" s="7">
        <f t="shared" si="2"/>
        <v>445</v>
      </c>
      <c r="F30" s="13" t="str">
        <f t="shared" si="0"/>
        <v/>
      </c>
      <c r="G30" s="14" t="str">
        <f t="shared" si="1"/>
        <v/>
      </c>
    </row>
    <row r="31" spans="1:9" x14ac:dyDescent="0.25">
      <c r="B31" s="5" t="s">
        <v>51</v>
      </c>
      <c r="C31" s="6"/>
      <c r="D31" s="7">
        <v>25</v>
      </c>
      <c r="E31" s="7">
        <f t="shared" si="2"/>
        <v>470</v>
      </c>
      <c r="F31" s="13" t="str">
        <f t="shared" si="0"/>
        <v/>
      </c>
      <c r="G31" s="14" t="str">
        <f t="shared" si="1"/>
        <v/>
      </c>
    </row>
    <row r="32" spans="1:9" x14ac:dyDescent="0.25">
      <c r="B32" s="5" t="s">
        <v>52</v>
      </c>
      <c r="C32" s="6"/>
      <c r="D32" s="7">
        <v>27</v>
      </c>
      <c r="E32" s="7">
        <f t="shared" si="2"/>
        <v>497</v>
      </c>
      <c r="F32" s="13" t="str">
        <f t="shared" si="0"/>
        <v/>
      </c>
      <c r="G32" s="14" t="str">
        <f t="shared" si="1"/>
        <v/>
      </c>
    </row>
    <row r="33" spans="1:7" ht="30" x14ac:dyDescent="0.25">
      <c r="A33" s="44" t="s">
        <v>18</v>
      </c>
      <c r="B33" s="45" t="s">
        <v>53</v>
      </c>
      <c r="C33" s="73" t="s">
        <v>85</v>
      </c>
      <c r="D33" s="47">
        <v>10</v>
      </c>
      <c r="E33" s="47">
        <f t="shared" si="2"/>
        <v>507</v>
      </c>
      <c r="F33" s="48">
        <v>0.32083333333333336</v>
      </c>
      <c r="G33" s="49">
        <v>7.4999999999999997E-2</v>
      </c>
    </row>
    <row r="34" spans="1:7" x14ac:dyDescent="0.25">
      <c r="B34" s="5" t="s">
        <v>54</v>
      </c>
      <c r="C34" s="6"/>
      <c r="D34" s="7">
        <v>16</v>
      </c>
      <c r="E34" s="7">
        <f t="shared" si="2"/>
        <v>523</v>
      </c>
      <c r="F34" s="13" t="str">
        <f t="shared" si="0"/>
        <v/>
      </c>
      <c r="G34" s="14" t="str">
        <f t="shared" si="1"/>
        <v/>
      </c>
    </row>
    <row r="35" spans="1:7" x14ac:dyDescent="0.25">
      <c r="A35" s="44" t="s">
        <v>18</v>
      </c>
      <c r="B35" s="45" t="s">
        <v>55</v>
      </c>
      <c r="C35" s="46" t="s">
        <v>86</v>
      </c>
      <c r="D35" s="47">
        <v>42</v>
      </c>
      <c r="E35" s="47">
        <f t="shared" si="2"/>
        <v>565</v>
      </c>
      <c r="F35" s="48">
        <v>0.40138888888888885</v>
      </c>
      <c r="G35" s="49">
        <v>0.23611111111111113</v>
      </c>
    </row>
    <row r="36" spans="1:7" x14ac:dyDescent="0.25">
      <c r="B36" s="5" t="s">
        <v>56</v>
      </c>
      <c r="C36" s="6"/>
      <c r="D36" s="7">
        <v>51</v>
      </c>
      <c r="E36" s="7">
        <f t="shared" si="2"/>
        <v>616</v>
      </c>
      <c r="F36" s="13" t="str">
        <f t="shared" si="0"/>
        <v/>
      </c>
      <c r="G36" s="14" t="str">
        <f t="shared" si="1"/>
        <v/>
      </c>
    </row>
    <row r="37" spans="1:7" x14ac:dyDescent="0.25">
      <c r="B37" s="5" t="s">
        <v>57</v>
      </c>
      <c r="C37" s="6"/>
      <c r="D37" s="7">
        <v>36</v>
      </c>
      <c r="E37" s="7">
        <f t="shared" si="2"/>
        <v>652</v>
      </c>
      <c r="F37" s="13" t="str">
        <f t="shared" si="0"/>
        <v/>
      </c>
      <c r="G37" s="14" t="str">
        <f t="shared" si="1"/>
        <v/>
      </c>
    </row>
    <row r="38" spans="1:7" x14ac:dyDescent="0.25">
      <c r="A38" s="44" t="s">
        <v>18</v>
      </c>
      <c r="B38" s="45" t="s">
        <v>58</v>
      </c>
      <c r="C38" s="46" t="s">
        <v>87</v>
      </c>
      <c r="D38" s="47">
        <v>24</v>
      </c>
      <c r="E38" s="47">
        <f t="shared" si="2"/>
        <v>676</v>
      </c>
      <c r="F38" s="48">
        <v>0.56319444444444444</v>
      </c>
      <c r="G38" s="49">
        <v>0.61041666666666672</v>
      </c>
    </row>
    <row r="39" spans="1:7" x14ac:dyDescent="0.25">
      <c r="B39" s="5" t="s">
        <v>59</v>
      </c>
      <c r="C39" s="6"/>
      <c r="D39" s="7">
        <v>24</v>
      </c>
      <c r="E39" s="7">
        <f t="shared" si="2"/>
        <v>700</v>
      </c>
      <c r="F39" s="13" t="str">
        <f t="shared" si="0"/>
        <v/>
      </c>
      <c r="G39" s="14" t="str">
        <f t="shared" si="1"/>
        <v/>
      </c>
    </row>
    <row r="40" spans="1:7" x14ac:dyDescent="0.25">
      <c r="B40" s="5" t="s">
        <v>60</v>
      </c>
      <c r="C40" s="6"/>
      <c r="D40" s="7">
        <v>20</v>
      </c>
      <c r="E40" s="7">
        <f t="shared" si="2"/>
        <v>720</v>
      </c>
      <c r="F40" s="13" t="str">
        <f t="shared" si="0"/>
        <v/>
      </c>
      <c r="G40" s="14" t="str">
        <f t="shared" si="1"/>
        <v/>
      </c>
    </row>
    <row r="41" spans="1:7" x14ac:dyDescent="0.25">
      <c r="B41" s="5" t="s">
        <v>61</v>
      </c>
      <c r="C41" s="6"/>
      <c r="D41" s="7">
        <v>30</v>
      </c>
      <c r="E41" s="7">
        <f t="shared" si="2"/>
        <v>750</v>
      </c>
      <c r="F41" s="13" t="str">
        <f t="shared" si="0"/>
        <v/>
      </c>
      <c r="G41" s="14" t="str">
        <f t="shared" si="1"/>
        <v/>
      </c>
    </row>
    <row r="42" spans="1:7" x14ac:dyDescent="0.25">
      <c r="A42" s="44" t="s">
        <v>18</v>
      </c>
      <c r="B42" s="45" t="s">
        <v>62</v>
      </c>
      <c r="C42" s="46"/>
      <c r="D42" s="47">
        <v>13</v>
      </c>
      <c r="E42" s="47">
        <f t="shared" si="2"/>
        <v>763</v>
      </c>
      <c r="F42" s="48">
        <v>0.69236111111111109</v>
      </c>
      <c r="G42" s="49">
        <v>0.92083333333333339</v>
      </c>
    </row>
    <row r="43" spans="1:7" x14ac:dyDescent="0.25">
      <c r="B43" s="5" t="s">
        <v>63</v>
      </c>
      <c r="C43" s="6"/>
      <c r="D43" s="7">
        <v>16</v>
      </c>
      <c r="E43" s="7">
        <f t="shared" si="2"/>
        <v>779</v>
      </c>
      <c r="F43" s="13" t="str">
        <f t="shared" si="0"/>
        <v/>
      </c>
      <c r="G43" s="14" t="str">
        <f t="shared" si="1"/>
        <v/>
      </c>
    </row>
    <row r="44" spans="1:7" x14ac:dyDescent="0.25">
      <c r="B44" s="5" t="s">
        <v>64</v>
      </c>
      <c r="C44" s="6"/>
      <c r="D44" s="7">
        <v>15</v>
      </c>
      <c r="E44" s="7">
        <f t="shared" si="2"/>
        <v>794</v>
      </c>
      <c r="F44" s="13" t="str">
        <f t="shared" si="0"/>
        <v/>
      </c>
      <c r="G44" s="14" t="str">
        <f t="shared" si="1"/>
        <v/>
      </c>
    </row>
    <row r="45" spans="1:7" x14ac:dyDescent="0.25">
      <c r="B45" s="5" t="s">
        <v>65</v>
      </c>
      <c r="C45" s="6"/>
      <c r="D45" s="7">
        <v>26</v>
      </c>
      <c r="E45" s="7">
        <v>820</v>
      </c>
      <c r="F45" s="13"/>
      <c r="G45" s="14"/>
    </row>
    <row r="46" spans="1:7" x14ac:dyDescent="0.25">
      <c r="A46" s="44" t="s">
        <v>18</v>
      </c>
      <c r="B46" s="45" t="s">
        <v>66</v>
      </c>
      <c r="C46" s="46" t="s">
        <v>88</v>
      </c>
      <c r="D46" s="47">
        <v>14</v>
      </c>
      <c r="E46" s="47">
        <v>834</v>
      </c>
      <c r="F46" s="48">
        <v>0.79791666666666661</v>
      </c>
      <c r="G46" s="49">
        <v>0.18680555555555556</v>
      </c>
    </row>
    <row r="47" spans="1:7" x14ac:dyDescent="0.25">
      <c r="B47" s="5" t="s">
        <v>67</v>
      </c>
      <c r="C47" s="6"/>
      <c r="D47" s="7">
        <v>26</v>
      </c>
      <c r="E47" s="7">
        <v>860</v>
      </c>
      <c r="F47" s="13"/>
      <c r="G47" s="14"/>
    </row>
    <row r="48" spans="1:7" x14ac:dyDescent="0.25">
      <c r="B48" s="5" t="s">
        <v>68</v>
      </c>
      <c r="C48" s="6"/>
      <c r="D48" s="7">
        <v>38</v>
      </c>
      <c r="E48" s="7">
        <v>898</v>
      </c>
      <c r="F48" s="13"/>
      <c r="G48" s="14"/>
    </row>
    <row r="49" spans="1:7" x14ac:dyDescent="0.25">
      <c r="B49" s="5" t="s">
        <v>69</v>
      </c>
      <c r="C49" s="6" t="s">
        <v>89</v>
      </c>
      <c r="D49" s="7">
        <v>27</v>
      </c>
      <c r="E49" s="7">
        <v>925</v>
      </c>
      <c r="F49" s="13"/>
      <c r="G49" s="14"/>
    </row>
    <row r="50" spans="1:7" x14ac:dyDescent="0.25">
      <c r="A50" s="44" t="s">
        <v>18</v>
      </c>
      <c r="B50" s="45" t="s">
        <v>70</v>
      </c>
      <c r="C50" s="46" t="s">
        <v>90</v>
      </c>
      <c r="D50" s="47">
        <v>60</v>
      </c>
      <c r="E50" s="47">
        <v>985</v>
      </c>
      <c r="F50" s="48">
        <v>2.2916666666666669E-2</v>
      </c>
      <c r="G50" s="49">
        <v>0.7368055555555556</v>
      </c>
    </row>
    <row r="51" spans="1:7" x14ac:dyDescent="0.25">
      <c r="B51" s="5" t="s">
        <v>71</v>
      </c>
      <c r="C51" s="6" t="s">
        <v>91</v>
      </c>
      <c r="D51" s="7">
        <v>15</v>
      </c>
      <c r="E51" s="7">
        <v>1000</v>
      </c>
      <c r="F51" s="13"/>
      <c r="G51" s="14"/>
    </row>
    <row r="52" spans="1:7" x14ac:dyDescent="0.25">
      <c r="B52" s="5" t="s">
        <v>72</v>
      </c>
      <c r="C52" s="6"/>
      <c r="D52" s="7">
        <v>14</v>
      </c>
      <c r="E52" s="7">
        <v>1014</v>
      </c>
      <c r="F52" s="13"/>
      <c r="G52" s="14"/>
    </row>
    <row r="53" spans="1:7" ht="30" x14ac:dyDescent="0.25">
      <c r="B53" s="5" t="s">
        <v>73</v>
      </c>
      <c r="C53" s="74" t="s">
        <v>92</v>
      </c>
      <c r="D53" s="7">
        <v>6</v>
      </c>
      <c r="E53" s="7">
        <v>1020</v>
      </c>
      <c r="F53" s="13"/>
      <c r="G53" s="14"/>
    </row>
    <row r="54" spans="1:7" ht="30" x14ac:dyDescent="0.25">
      <c r="B54" s="11" t="s">
        <v>74</v>
      </c>
      <c r="C54" s="43" t="s">
        <v>32</v>
      </c>
      <c r="D54" s="7">
        <v>2</v>
      </c>
      <c r="E54" s="7">
        <v>1022</v>
      </c>
      <c r="F54" s="13">
        <v>4.5138888888888888E-2</v>
      </c>
      <c r="G54" s="14">
        <v>0.79166666666666663</v>
      </c>
    </row>
    <row r="55" spans="1:7" x14ac:dyDescent="0.25">
      <c r="B55" s="5"/>
      <c r="C55" s="6"/>
      <c r="D55" s="7"/>
      <c r="E55" s="7"/>
      <c r="F55" s="13"/>
      <c r="G55" s="14"/>
    </row>
    <row r="56" spans="1:7" x14ac:dyDescent="0.25">
      <c r="B56" s="5"/>
      <c r="C56" s="6"/>
      <c r="D56" s="7"/>
      <c r="E56" s="7"/>
      <c r="F56" s="13"/>
      <c r="G56" s="14"/>
    </row>
  </sheetData>
  <mergeCells count="12">
    <mergeCell ref="A10:A11"/>
    <mergeCell ref="F9:G9"/>
    <mergeCell ref="B10:B11"/>
    <mergeCell ref="C10:C11"/>
    <mergeCell ref="F10:G10"/>
    <mergeCell ref="E8:G8"/>
    <mergeCell ref="D4:E4"/>
    <mergeCell ref="F4:G4"/>
    <mergeCell ref="C1:G1"/>
    <mergeCell ref="C2:G2"/>
    <mergeCell ref="C3:F3"/>
    <mergeCell ref="D5:G5"/>
  </mergeCells>
  <conditionalFormatting sqref="A1:A1048576">
    <cfRule type="cellIs" dxfId="7" priority="8" operator="equal">
      <formula>"C"</formula>
    </cfRule>
  </conditionalFormatting>
  <conditionalFormatting sqref="B13:B53 B55:B56">
    <cfRule type="expression" dxfId="6" priority="7">
      <formula>A13="C"</formula>
    </cfRule>
  </conditionalFormatting>
  <conditionalFormatting sqref="C55:C56">
    <cfRule type="expression" dxfId="5" priority="6">
      <formula>A55="C"</formula>
    </cfRule>
  </conditionalFormatting>
  <conditionalFormatting sqref="D13:D56">
    <cfRule type="expression" dxfId="4" priority="5">
      <formula>A13="C"</formula>
    </cfRule>
  </conditionalFormatting>
  <conditionalFormatting sqref="E13:E56">
    <cfRule type="expression" dxfId="3" priority="4">
      <formula>A13="C"</formula>
    </cfRule>
  </conditionalFormatting>
  <conditionalFormatting sqref="F13:F56">
    <cfRule type="expression" dxfId="2" priority="3">
      <formula>A13="C"</formula>
    </cfRule>
  </conditionalFormatting>
  <conditionalFormatting sqref="G13:G56">
    <cfRule type="expression" dxfId="1" priority="2">
      <formula>A13="C"</formula>
    </cfRule>
  </conditionalFormatting>
  <conditionalFormatting sqref="C13:C53">
    <cfRule type="expression" dxfId="0" priority="1">
      <formula>A13="C"</formula>
    </cfRule>
  </conditionalFormatting>
  <hyperlinks>
    <hyperlink ref="C7" r:id="rId1" xr:uid="{E2F3191A-1127-4144-8EA9-E4F8EF27B7CA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2026-04-13T15:06:46Z</dcterms:modified>
</cp:coreProperties>
</file>