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M secrétariat\2026\BRM 200\"/>
    </mc:Choice>
  </mc:AlternateContent>
  <xr:revisionPtr revIDLastSave="0" documentId="13_ncr:1_{0CCB9B77-47E6-497E-AE83-882E65ACE8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F15" i="1"/>
  <c r="E42" i="1" l="1"/>
  <c r="E43" i="1" s="1"/>
  <c r="E44" i="1" s="1"/>
  <c r="F14" i="1"/>
  <c r="G15" i="1"/>
  <c r="G17" i="1"/>
  <c r="G21" i="1"/>
  <c r="G23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17" i="1"/>
  <c r="F21" i="1"/>
  <c r="F23" i="1"/>
  <c r="F25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3" i="1"/>
  <c r="G13" i="1"/>
  <c r="F12" i="1"/>
  <c r="G12" i="1" s="1"/>
  <c r="G27" i="1" s="1"/>
  <c r="G14" i="1" l="1"/>
  <c r="F18" i="1" l="1"/>
  <c r="G18" i="1"/>
  <c r="F16" i="1"/>
  <c r="G16" i="1"/>
  <c r="F24" i="1" l="1"/>
  <c r="G24" i="1"/>
  <c r="F22" i="1"/>
  <c r="G22" i="1"/>
  <c r="F20" i="1"/>
  <c r="G20" i="1"/>
  <c r="F19" i="1"/>
  <c r="G19" i="1"/>
  <c r="G26" i="1" l="1"/>
  <c r="F26" i="1"/>
  <c r="F28" i="1" l="1"/>
  <c r="G28" i="1"/>
</calcChain>
</file>

<file path=xl/sharedStrings.xml><?xml version="1.0" encoding="utf-8"?>
<sst xmlns="http://schemas.openxmlformats.org/spreadsheetml/2006/main" count="112" uniqueCount="103">
  <si>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</si>
  <si>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</si>
  <si>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</si>
  <si>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</si>
  <si>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</si>
  <si>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</si>
  <si>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</si>
  <si>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</si>
  <si>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</si>
  <si>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</si>
  <si>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</si>
  <si>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</si>
  <si>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</si>
  <si>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</si>
  <si>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</si>
  <si>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</si>
  <si>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</si>
  <si>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</si>
  <si>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</si>
  <si>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</si>
  <si>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</si>
  <si>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</si>
  <si>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 xml:space="preserve">Club organisateur : </t>
  </si>
  <si>
    <t>BREVET DES RANDONNEURS MONDIAUX</t>
  </si>
  <si>
    <t xml:space="preserve">Tel: </t>
  </si>
  <si>
    <t>DEPART</t>
  </si>
  <si>
    <t>Marcillé la ville</t>
  </si>
  <si>
    <t>Villaines la juhel</t>
  </si>
  <si>
    <t>Gesvres</t>
  </si>
  <si>
    <t xml:space="preserve">St Leonard des bois </t>
  </si>
  <si>
    <t>Moulins le carbonnel</t>
  </si>
  <si>
    <t>Gennes le gandelin</t>
  </si>
  <si>
    <t>Bourg le roi</t>
  </si>
  <si>
    <t xml:space="preserve">Ancinnes </t>
  </si>
  <si>
    <t xml:space="preserve">Saint calez en saosnois </t>
  </si>
  <si>
    <t>Montrenault</t>
  </si>
  <si>
    <t>Pizieux</t>
  </si>
  <si>
    <t xml:space="preserve">Saint remy des monts </t>
  </si>
  <si>
    <t xml:space="preserve">Moncé en Saosnois </t>
  </si>
  <si>
    <t xml:space="preserve">Les buttes de Peray </t>
  </si>
  <si>
    <t>Peray</t>
  </si>
  <si>
    <t>Marolles les braults</t>
  </si>
  <si>
    <t>Dangeul</t>
  </si>
  <si>
    <t>Vivoin</t>
  </si>
  <si>
    <t xml:space="preserve">Beaumont sur sarthe </t>
  </si>
  <si>
    <t>Assé le riboul</t>
  </si>
  <si>
    <t xml:space="preserve">Vernie </t>
  </si>
  <si>
    <t>Crissé</t>
  </si>
  <si>
    <t>Rouez</t>
  </si>
  <si>
    <t>Rouessé Vassé</t>
  </si>
  <si>
    <t>Rte de la Templerie</t>
  </si>
  <si>
    <t>Voutré</t>
  </si>
  <si>
    <t xml:space="preserve">La Crouzille </t>
  </si>
  <si>
    <t>Evron</t>
  </si>
  <si>
    <t>Neau</t>
  </si>
  <si>
    <t xml:space="preserve">Deux évailles </t>
  </si>
  <si>
    <t xml:space="preserve">Montourtier </t>
  </si>
  <si>
    <t>Belgeard</t>
  </si>
  <si>
    <t xml:space="preserve">Mayenne </t>
  </si>
  <si>
    <t xml:space="preserve">Les Chateliers </t>
  </si>
  <si>
    <t>Entre La Mayenne et la Sarthe "Les buttes de Peray"</t>
  </si>
  <si>
    <t xml:space="preserve">Cyclo club mayennais </t>
  </si>
  <si>
    <t xml:space="preserve">MOUEZY FRANCOIS </t>
  </si>
  <si>
    <t>francoismouezy@orange,fr</t>
  </si>
  <si>
    <t xml:space="preserve">Les Chateliers Rte de Paris 53100 Mayenne </t>
  </si>
  <si>
    <t>Les Chateliers Rte de Paris 53100 Mayenne D35 puis D113</t>
  </si>
  <si>
    <t>D113</t>
  </si>
  <si>
    <t>D121</t>
  </si>
  <si>
    <t>D149 PUIS D112</t>
  </si>
  <si>
    <t>D258</t>
  </si>
  <si>
    <t>D56</t>
  </si>
  <si>
    <t>D124</t>
  </si>
  <si>
    <t>D108</t>
  </si>
  <si>
    <t>D19 PUIS D165</t>
  </si>
  <si>
    <t>D300</t>
  </si>
  <si>
    <t>D260</t>
  </si>
  <si>
    <t xml:space="preserve">D109 </t>
  </si>
  <si>
    <t>Pointage par l'association (ravito possible)</t>
  </si>
  <si>
    <t>D109 PUIS D19 PUIS D109</t>
  </si>
  <si>
    <t>D27</t>
  </si>
  <si>
    <t>D300 PUIS D27</t>
  </si>
  <si>
    <t xml:space="preserve">D55 le long de la sarthe </t>
  </si>
  <si>
    <t>Pont romain D5 PUIS D75</t>
  </si>
  <si>
    <t>D75</t>
  </si>
  <si>
    <t>D114 BIS</t>
  </si>
  <si>
    <t>D103</t>
  </si>
  <si>
    <t xml:space="preserve">A GAUCHE RUE DU BOURNEUF </t>
  </si>
  <si>
    <t xml:space="preserve">RTE DU BAS PERRIN </t>
  </si>
  <si>
    <t>D234</t>
  </si>
  <si>
    <t>D32</t>
  </si>
  <si>
    <t>D207</t>
  </si>
  <si>
    <t xml:space="preserve">N12 PUIS DIRECTION RTE DE PARIS </t>
  </si>
  <si>
    <t>c</t>
  </si>
  <si>
    <t>Code ACP :53-7054</t>
  </si>
  <si>
    <t>https://www.openrunner.com/route-details/20443163</t>
  </si>
  <si>
    <t>2026 PL 10</t>
  </si>
  <si>
    <t xml:space="preserve">Saint vincent des prés </t>
  </si>
  <si>
    <t>D109</t>
  </si>
  <si>
    <t>D140</t>
  </si>
  <si>
    <t>D7</t>
  </si>
  <si>
    <t>Aron</t>
  </si>
  <si>
    <t>D519</t>
  </si>
  <si>
    <t xml:space="preserve">au cimetiere à droite direction Aron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</si>
</sst>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6" fillId="0" borderId="0" xfId="0" applyFont="1"/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0" fillId="0" borderId="12" xfId="0" applyBorder="1"/>
    <xf numFmtId="0" fontId="2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20" fontId="4" fillId="0" borderId="18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4" borderId="6" xfId="0" applyFill="1" applyBorder="1"/>
    <xf numFmtId="0" fontId="19" fillId="0" borderId="0" xfId="1" applyAlignment="1">
      <alignment vertical="center" wrapText="1"/>
    </xf>
    <xf numFmtId="0" fontId="0" fillId="4" borderId="7" xfId="0" applyFill="1" applyBorder="1"/>
    <xf numFmtId="165" fontId="0" fillId="4" borderId="7" xfId="0" applyNumberFormat="1" applyFill="1" applyBorder="1" applyAlignment="1">
      <alignment horizontal="center"/>
    </xf>
    <xf numFmtId="0" fontId="19" fillId="0" borderId="0" xfId="1"/>
    <xf numFmtId="0" fontId="7" fillId="0" borderId="1" xfId="0" applyFont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 wrapText="1"/>
    </xf>
    <xf numFmtId="166" fontId="8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16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3" borderId="6" xfId="0" applyFont="1" applyFill="1" applyBorder="1"/>
    <xf numFmtId="0" fontId="20" fillId="3" borderId="7" xfId="0" applyFont="1" applyFill="1" applyBorder="1"/>
    <xf numFmtId="165" fontId="20" fillId="3" borderId="7" xfId="0" applyNumberFormat="1" applyFont="1" applyFill="1" applyBorder="1" applyAlignment="1">
      <alignment horizontal="center"/>
    </xf>
    <xf numFmtId="166" fontId="20" fillId="0" borderId="7" xfId="0" applyNumberFormat="1" applyFont="1" applyBorder="1" applyAlignment="1">
      <alignment horizontal="center"/>
    </xf>
    <xf numFmtId="166" fontId="20" fillId="0" borderId="8" xfId="0" applyNumberFormat="1" applyFont="1" applyBorder="1" applyAlignment="1">
      <alignment horizontal="center"/>
    </xf>
    <xf numFmtId="0" fontId="20" fillId="3" borderId="9" xfId="0" applyFont="1" applyFill="1" applyBorder="1"/>
    <xf numFmtId="0" fontId="20" fillId="3" borderId="10" xfId="0" applyFont="1" applyFill="1" applyBorder="1"/>
    <xf numFmtId="165" fontId="20" fillId="3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 applyAlignment="1">
      <alignment horizontal="center"/>
    </xf>
    <xf numFmtId="166" fontId="20" fillId="2" borderId="11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2" name="Image 1" descr="Audax Club Parisien Randonneur">
          <a:extLst>
            <a:ext uri="{FF2B5EF4-FFF2-40B4-BE49-F238E27FC236}">
              <a16:creationId xmlns:a16="http://schemas.microsoft.com/office/drawing/2014/main" id="{DE32DB54-F1F9-4E98-893A-5AC23DD7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" y="99059"/>
          <a:ext cx="1562100" cy="87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enrunner.com/route-details/20443163" TargetMode="External"/><Relationship Id="rId1" Type="http://schemas.openxmlformats.org/officeDocument/2006/relationships/hyperlink" Target="mailto:francoismouezy@orange,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A4" zoomScale="110" zoomScaleNormal="110" workbookViewId="0">
      <selection activeCell="F51" sqref="F51"/>
    </sheetView>
  </sheetViews>
  <sheetFormatPr baseColWidth="10" defaultRowHeight="15" x14ac:dyDescent="0.25"/>
  <cols>
    <col min="1" max="1" width="8.7109375" style="11" bestFit="1" customWidth="1"/>
    <col min="2" max="2" width="28.28515625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8"/>
  </cols>
  <sheetData>
    <row r="1" spans="1:9" ht="41.45" customHeight="1" x14ac:dyDescent="0.25">
      <c r="B1" s="16"/>
      <c r="C1" s="57" t="s">
        <v>23</v>
      </c>
      <c r="D1" s="57"/>
      <c r="E1" s="57"/>
      <c r="F1" s="57"/>
      <c r="G1" s="58"/>
    </row>
    <row r="2" spans="1:9" ht="27" customHeight="1" x14ac:dyDescent="0.25">
      <c r="B2" s="17"/>
      <c r="C2" s="59"/>
      <c r="D2" s="60"/>
      <c r="E2" s="60"/>
      <c r="F2" s="60"/>
      <c r="G2" s="61"/>
    </row>
    <row r="3" spans="1:9" ht="14.45" customHeight="1" thickBot="1" x14ac:dyDescent="0.3">
      <c r="B3" s="18"/>
      <c r="C3" s="62"/>
      <c r="D3" s="62"/>
      <c r="E3" s="62"/>
      <c r="F3" s="62"/>
      <c r="G3" s="19"/>
    </row>
    <row r="4" spans="1:9" s="14" customFormat="1" ht="23.45" customHeight="1" x14ac:dyDescent="0.25">
      <c r="A4" s="13"/>
      <c r="B4" s="34" t="s">
        <v>0</v>
      </c>
      <c r="C4" s="35" t="s">
        <v>60</v>
      </c>
      <c r="D4" s="53" t="s">
        <v>1</v>
      </c>
      <c r="E4" s="54"/>
      <c r="F4" s="55" t="s">
        <v>95</v>
      </c>
      <c r="G4" s="56"/>
      <c r="I4" s="15"/>
    </row>
    <row r="5" spans="1:9" x14ac:dyDescent="0.25">
      <c r="B5" s="36" t="s">
        <v>22</v>
      </c>
      <c r="C5" s="37" t="s">
        <v>61</v>
      </c>
      <c r="D5" s="63" t="s">
        <v>93</v>
      </c>
      <c r="E5" s="63"/>
      <c r="F5" s="63"/>
      <c r="G5" s="64"/>
      <c r="I5" s="8" t="s">
        <v>16</v>
      </c>
    </row>
    <row r="6" spans="1:9" ht="17.25" x14ac:dyDescent="0.25">
      <c r="B6" s="24" t="s">
        <v>2</v>
      </c>
      <c r="C6" s="21" t="s">
        <v>62</v>
      </c>
      <c r="D6" s="20" t="s">
        <v>3</v>
      </c>
      <c r="E6" s="25">
        <v>200</v>
      </c>
      <c r="F6" s="20" t="s">
        <v>21</v>
      </c>
      <c r="G6" s="26"/>
    </row>
    <row r="7" spans="1:9" ht="17.25" x14ac:dyDescent="0.25">
      <c r="B7" s="27" t="s">
        <v>15</v>
      </c>
      <c r="C7" s="39" t="s">
        <v>63</v>
      </c>
      <c r="D7" s="22"/>
      <c r="E7" s="28"/>
      <c r="F7" s="29"/>
      <c r="G7" s="26"/>
    </row>
    <row r="8" spans="1:9" x14ac:dyDescent="0.25">
      <c r="B8" s="27" t="s">
        <v>24</v>
      </c>
      <c r="C8" s="21">
        <v>619273770</v>
      </c>
      <c r="D8" s="20" t="s">
        <v>4</v>
      </c>
      <c r="E8" s="51">
        <v>46109</v>
      </c>
      <c r="F8" s="51"/>
      <c r="G8" s="52"/>
    </row>
    <row r="9" spans="1:9" ht="26.25" thickBot="1" x14ac:dyDescent="0.3">
      <c r="B9" s="30" t="s">
        <v>5</v>
      </c>
      <c r="C9" s="31" t="s">
        <v>64</v>
      </c>
      <c r="D9" s="32" t="s">
        <v>6</v>
      </c>
      <c r="E9" s="33"/>
      <c r="F9" s="44">
        <v>0.33333333333333331</v>
      </c>
      <c r="G9" s="45"/>
      <c r="I9" s="12" t="s">
        <v>17</v>
      </c>
    </row>
    <row r="10" spans="1:9" ht="15.6" customHeight="1" thickBot="1" x14ac:dyDescent="0.3">
      <c r="A10" s="43" t="s">
        <v>18</v>
      </c>
      <c r="B10" s="46" t="s">
        <v>7</v>
      </c>
      <c r="C10" s="46" t="s">
        <v>8</v>
      </c>
      <c r="D10" s="23" t="s">
        <v>9</v>
      </c>
      <c r="E10" s="23" t="s">
        <v>9</v>
      </c>
      <c r="F10" s="49" t="s">
        <v>10</v>
      </c>
      <c r="G10" s="50"/>
    </row>
    <row r="11" spans="1:9" ht="15.75" thickBot="1" x14ac:dyDescent="0.3">
      <c r="A11" s="43"/>
      <c r="B11" s="47"/>
      <c r="C11" s="48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15.75" thickTop="1" x14ac:dyDescent="0.25">
      <c r="A12" s="65"/>
      <c r="B12" s="72" t="s">
        <v>25</v>
      </c>
      <c r="C12" s="71" t="s">
        <v>65</v>
      </c>
      <c r="D12" s="73"/>
      <c r="E12" s="73">
        <v>0</v>
      </c>
      <c r="F12" s="74">
        <f>F9</f>
        <v>0.33333333333333331</v>
      </c>
      <c r="G12" s="75">
        <f>F12+1/24</f>
        <v>0.375</v>
      </c>
      <c r="I12" s="8" t="s">
        <v>19</v>
      </c>
    </row>
    <row r="13" spans="1:9" x14ac:dyDescent="0.25">
      <c r="B13" s="5" t="s">
        <v>26</v>
      </c>
      <c r="C13" s="6" t="s">
        <v>66</v>
      </c>
      <c r="D13" s="7">
        <v>11</v>
      </c>
      <c r="E13" s="7">
        <f>IF(D13&lt;&gt;"",E12+D13,"")</f>
        <v>11</v>
      </c>
      <c r="F13" s="9" t="str">
        <f t="shared" ref="F13:F44" si="0">IF(A13="C",$F$9+(MIN(E13,200)/34+MIN(MAX(E13-200,0),200)/32+MIN(MAX(E13-400,0),200)/30+MIN(MAX(E13-600,0),400)/28+1/120)/24,"")</f>
        <v/>
      </c>
      <c r="G13" s="10" t="str">
        <f t="shared" ref="G13:G44" si="1">IF(A13="C",$G$12+(MIN(E13,60)/20+MIN(MAX(E13-60,0),540)/15+MIN(MAX(E13-600,0),400)/11.428+1/120)/24,"")</f>
        <v/>
      </c>
      <c r="I13" s="8" t="s">
        <v>20</v>
      </c>
    </row>
    <row r="14" spans="1:9" x14ac:dyDescent="0.25">
      <c r="B14" s="38" t="s">
        <v>27</v>
      </c>
      <c r="C14" s="40" t="s">
        <v>67</v>
      </c>
      <c r="D14" s="41">
        <v>18</v>
      </c>
      <c r="E14" s="41">
        <f t="shared" ref="E14:E44" si="2">IF(D14&lt;&gt;"",E13+D14,"")</f>
        <v>29</v>
      </c>
      <c r="F14" s="9" t="str">
        <f t="shared" si="0"/>
        <v/>
      </c>
      <c r="G14" s="10" t="str">
        <f t="shared" si="1"/>
        <v/>
      </c>
    </row>
    <row r="15" spans="1:9" x14ac:dyDescent="0.25">
      <c r="B15" s="5" t="s">
        <v>28</v>
      </c>
      <c r="C15" s="6" t="s">
        <v>68</v>
      </c>
      <c r="D15" s="7">
        <v>11</v>
      </c>
      <c r="E15" s="7">
        <f t="shared" si="2"/>
        <v>40</v>
      </c>
      <c r="F15" s="9" t="str">
        <f t="shared" si="0"/>
        <v/>
      </c>
      <c r="G15" s="10" t="str">
        <f t="shared" si="1"/>
        <v/>
      </c>
    </row>
    <row r="16" spans="1:9" x14ac:dyDescent="0.25">
      <c r="A16" s="65" t="s">
        <v>92</v>
      </c>
      <c r="B16" s="66" t="s">
        <v>29</v>
      </c>
      <c r="C16" s="67" t="s">
        <v>69</v>
      </c>
      <c r="D16" s="68">
        <v>7</v>
      </c>
      <c r="E16" s="68">
        <f t="shared" si="2"/>
        <v>47</v>
      </c>
      <c r="F16" s="69">
        <f t="shared" si="0"/>
        <v>0.39127859477124183</v>
      </c>
      <c r="G16" s="70">
        <f t="shared" si="1"/>
        <v>0.47326388888888887</v>
      </c>
    </row>
    <row r="17" spans="1:7" x14ac:dyDescent="0.25">
      <c r="B17" s="5" t="s">
        <v>30</v>
      </c>
      <c r="C17" s="6" t="s">
        <v>70</v>
      </c>
      <c r="D17" s="7">
        <v>6</v>
      </c>
      <c r="E17" s="7">
        <f t="shared" si="2"/>
        <v>53</v>
      </c>
      <c r="F17" s="9" t="str">
        <f t="shared" si="0"/>
        <v/>
      </c>
      <c r="G17" s="10" t="str">
        <f t="shared" si="1"/>
        <v/>
      </c>
    </row>
    <row r="18" spans="1:7" x14ac:dyDescent="0.25">
      <c r="B18" s="5" t="s">
        <v>31</v>
      </c>
      <c r="C18" s="6" t="s">
        <v>71</v>
      </c>
      <c r="D18" s="7">
        <v>4</v>
      </c>
      <c r="E18" s="7">
        <f t="shared" si="2"/>
        <v>57</v>
      </c>
      <c r="F18" s="9" t="str">
        <f t="shared" si="0"/>
        <v/>
      </c>
      <c r="G18" s="10" t="str">
        <f t="shared" si="1"/>
        <v/>
      </c>
    </row>
    <row r="19" spans="1:7" x14ac:dyDescent="0.25">
      <c r="B19" s="5" t="s">
        <v>32</v>
      </c>
      <c r="C19" s="6" t="s">
        <v>72</v>
      </c>
      <c r="D19" s="7">
        <v>9</v>
      </c>
      <c r="E19" s="7">
        <f t="shared" si="2"/>
        <v>66</v>
      </c>
      <c r="F19" s="9" t="str">
        <f t="shared" si="0"/>
        <v/>
      </c>
      <c r="G19" s="10" t="str">
        <f t="shared" si="1"/>
        <v/>
      </c>
    </row>
    <row r="20" spans="1:7" x14ac:dyDescent="0.25">
      <c r="B20" s="5" t="s">
        <v>33</v>
      </c>
      <c r="C20" s="6" t="s">
        <v>73</v>
      </c>
      <c r="D20" s="7">
        <v>4</v>
      </c>
      <c r="E20" s="7">
        <f t="shared" si="2"/>
        <v>70</v>
      </c>
      <c r="F20" s="9" t="str">
        <f t="shared" si="0"/>
        <v/>
      </c>
      <c r="G20" s="10" t="str">
        <f t="shared" si="1"/>
        <v/>
      </c>
    </row>
    <row r="21" spans="1:7" x14ac:dyDescent="0.25">
      <c r="B21" s="5" t="s">
        <v>34</v>
      </c>
      <c r="C21" s="6" t="s">
        <v>74</v>
      </c>
      <c r="D21" s="7">
        <v>12</v>
      </c>
      <c r="E21" s="7">
        <f t="shared" si="2"/>
        <v>82</v>
      </c>
      <c r="F21" s="9" t="str">
        <f t="shared" si="0"/>
        <v/>
      </c>
      <c r="G21" s="10" t="str">
        <f t="shared" si="1"/>
        <v/>
      </c>
    </row>
    <row r="22" spans="1:7" x14ac:dyDescent="0.25">
      <c r="B22" s="5" t="s">
        <v>35</v>
      </c>
      <c r="C22" s="6" t="s">
        <v>75</v>
      </c>
      <c r="D22" s="7">
        <v>2</v>
      </c>
      <c r="E22" s="7">
        <f t="shared" si="2"/>
        <v>84</v>
      </c>
      <c r="F22" s="9" t="str">
        <f t="shared" si="0"/>
        <v/>
      </c>
      <c r="G22" s="10" t="str">
        <f t="shared" si="1"/>
        <v/>
      </c>
    </row>
    <row r="23" spans="1:7" x14ac:dyDescent="0.25">
      <c r="B23" s="5" t="s">
        <v>36</v>
      </c>
      <c r="C23" s="6" t="s">
        <v>75</v>
      </c>
      <c r="D23" s="7">
        <v>2</v>
      </c>
      <c r="E23" s="7">
        <f t="shared" si="2"/>
        <v>86</v>
      </c>
      <c r="F23" s="9" t="str">
        <f t="shared" si="0"/>
        <v/>
      </c>
      <c r="G23" s="10" t="str">
        <f t="shared" si="1"/>
        <v/>
      </c>
    </row>
    <row r="24" spans="1:7" x14ac:dyDescent="0.25">
      <c r="B24" s="5" t="s">
        <v>37</v>
      </c>
      <c r="C24" s="6" t="s">
        <v>76</v>
      </c>
      <c r="D24" s="7">
        <v>6</v>
      </c>
      <c r="E24" s="7">
        <f t="shared" si="2"/>
        <v>92</v>
      </c>
      <c r="F24" s="9" t="str">
        <f t="shared" si="0"/>
        <v/>
      </c>
      <c r="G24" s="10" t="str">
        <f t="shared" si="1"/>
        <v/>
      </c>
    </row>
    <row r="25" spans="1:7" x14ac:dyDescent="0.25">
      <c r="B25" s="5" t="s">
        <v>96</v>
      </c>
      <c r="C25" s="6" t="s">
        <v>97</v>
      </c>
      <c r="D25" s="7">
        <v>2</v>
      </c>
      <c r="E25" s="7">
        <f t="shared" si="2"/>
        <v>94</v>
      </c>
      <c r="F25" s="9" t="str">
        <f t="shared" si="0"/>
        <v/>
      </c>
      <c r="G25" s="10" t="str">
        <f t="shared" si="1"/>
        <v/>
      </c>
    </row>
    <row r="26" spans="1:7" x14ac:dyDescent="0.25">
      <c r="B26" s="5" t="s">
        <v>38</v>
      </c>
      <c r="C26" s="6" t="s">
        <v>76</v>
      </c>
      <c r="D26" s="7">
        <v>6</v>
      </c>
      <c r="E26" s="7">
        <f t="shared" si="2"/>
        <v>100</v>
      </c>
      <c r="F26" s="9" t="str">
        <f t="shared" si="0"/>
        <v/>
      </c>
      <c r="G26" s="10" t="str">
        <f t="shared" si="1"/>
        <v/>
      </c>
    </row>
    <row r="27" spans="1:7" x14ac:dyDescent="0.25">
      <c r="A27" s="65" t="s">
        <v>92</v>
      </c>
      <c r="B27" s="66" t="s">
        <v>39</v>
      </c>
      <c r="C27" s="67" t="s">
        <v>77</v>
      </c>
      <c r="D27" s="68">
        <v>2</v>
      </c>
      <c r="E27" s="68">
        <f t="shared" si="2"/>
        <v>102</v>
      </c>
      <c r="F27" s="69">
        <f t="shared" si="0"/>
        <v>0.45868055555555554</v>
      </c>
      <c r="G27" s="70">
        <f t="shared" si="1"/>
        <v>0.61701388888888886</v>
      </c>
    </row>
    <row r="28" spans="1:7" x14ac:dyDescent="0.25">
      <c r="B28" s="5" t="s">
        <v>40</v>
      </c>
      <c r="C28" s="6" t="s">
        <v>78</v>
      </c>
      <c r="D28" s="7">
        <v>1</v>
      </c>
      <c r="E28" s="7">
        <f t="shared" si="2"/>
        <v>103</v>
      </c>
      <c r="F28" s="9" t="str">
        <f t="shared" si="0"/>
        <v/>
      </c>
      <c r="G28" s="10" t="str">
        <f t="shared" si="1"/>
        <v/>
      </c>
    </row>
    <row r="29" spans="1:7" x14ac:dyDescent="0.25">
      <c r="B29" s="5" t="s">
        <v>41</v>
      </c>
      <c r="C29" s="6" t="s">
        <v>79</v>
      </c>
      <c r="D29" s="7">
        <v>7</v>
      </c>
      <c r="E29" s="7">
        <f t="shared" si="2"/>
        <v>110</v>
      </c>
      <c r="F29" s="9" t="str">
        <f t="shared" si="0"/>
        <v/>
      </c>
      <c r="G29" s="10" t="str">
        <f t="shared" si="1"/>
        <v/>
      </c>
    </row>
    <row r="30" spans="1:7" x14ac:dyDescent="0.25">
      <c r="B30" s="5" t="s">
        <v>42</v>
      </c>
      <c r="C30" s="6" t="s">
        <v>80</v>
      </c>
      <c r="D30" s="7">
        <v>5</v>
      </c>
      <c r="E30" s="7">
        <f t="shared" si="2"/>
        <v>115</v>
      </c>
      <c r="F30" s="9" t="str">
        <f t="shared" si="0"/>
        <v/>
      </c>
      <c r="G30" s="10" t="str">
        <f t="shared" si="1"/>
        <v/>
      </c>
    </row>
    <row r="31" spans="1:7" x14ac:dyDescent="0.25">
      <c r="B31" s="5" t="s">
        <v>43</v>
      </c>
      <c r="C31" s="6" t="s">
        <v>81</v>
      </c>
      <c r="D31" s="7">
        <v>8</v>
      </c>
      <c r="E31" s="7">
        <f t="shared" si="2"/>
        <v>123</v>
      </c>
      <c r="F31" s="9" t="str">
        <f t="shared" si="0"/>
        <v/>
      </c>
      <c r="G31" s="10" t="str">
        <f t="shared" si="1"/>
        <v/>
      </c>
    </row>
    <row r="32" spans="1:7" x14ac:dyDescent="0.25">
      <c r="B32" s="5" t="s">
        <v>44</v>
      </c>
      <c r="C32" s="6" t="s">
        <v>82</v>
      </c>
      <c r="D32" s="7">
        <v>4</v>
      </c>
      <c r="E32" s="7">
        <f t="shared" si="2"/>
        <v>127</v>
      </c>
      <c r="F32" s="9" t="str">
        <f t="shared" si="0"/>
        <v/>
      </c>
      <c r="G32" s="10" t="str">
        <f t="shared" si="1"/>
        <v/>
      </c>
    </row>
    <row r="33" spans="1:7" x14ac:dyDescent="0.25">
      <c r="B33" s="5" t="s">
        <v>45</v>
      </c>
      <c r="C33" s="6" t="s">
        <v>83</v>
      </c>
      <c r="D33" s="7">
        <v>5</v>
      </c>
      <c r="E33" s="7">
        <f t="shared" si="2"/>
        <v>132</v>
      </c>
      <c r="F33" s="9" t="str">
        <f t="shared" si="0"/>
        <v/>
      </c>
      <c r="G33" s="10" t="str">
        <f t="shared" si="1"/>
        <v/>
      </c>
    </row>
    <row r="34" spans="1:7" x14ac:dyDescent="0.25">
      <c r="B34" s="5" t="s">
        <v>46</v>
      </c>
      <c r="C34" s="6" t="s">
        <v>84</v>
      </c>
      <c r="D34" s="7">
        <v>6</v>
      </c>
      <c r="E34" s="7">
        <f t="shared" si="2"/>
        <v>138</v>
      </c>
      <c r="F34" s="9" t="str">
        <f t="shared" si="0"/>
        <v/>
      </c>
      <c r="G34" s="10" t="str">
        <f t="shared" si="1"/>
        <v/>
      </c>
    </row>
    <row r="35" spans="1:7" x14ac:dyDescent="0.25">
      <c r="B35" s="5" t="s">
        <v>47</v>
      </c>
      <c r="C35" s="6" t="s">
        <v>85</v>
      </c>
      <c r="D35" s="7">
        <v>7</v>
      </c>
      <c r="E35" s="7">
        <f t="shared" si="2"/>
        <v>145</v>
      </c>
      <c r="F35" s="9" t="str">
        <f t="shared" si="0"/>
        <v/>
      </c>
      <c r="G35" s="10" t="str">
        <f t="shared" si="1"/>
        <v/>
      </c>
    </row>
    <row r="36" spans="1:7" x14ac:dyDescent="0.25">
      <c r="B36" s="5" t="s">
        <v>48</v>
      </c>
      <c r="C36" s="6" t="s">
        <v>85</v>
      </c>
      <c r="D36" s="7">
        <v>6</v>
      </c>
      <c r="E36" s="7">
        <f t="shared" si="2"/>
        <v>151</v>
      </c>
      <c r="F36" s="9" t="str">
        <f t="shared" si="0"/>
        <v/>
      </c>
      <c r="G36" s="10" t="str">
        <f t="shared" si="1"/>
        <v/>
      </c>
    </row>
    <row r="37" spans="1:7" x14ac:dyDescent="0.25">
      <c r="B37" s="5" t="s">
        <v>49</v>
      </c>
      <c r="C37" s="6" t="s">
        <v>86</v>
      </c>
      <c r="D37" s="7">
        <v>7</v>
      </c>
      <c r="E37" s="7">
        <f t="shared" si="2"/>
        <v>158</v>
      </c>
      <c r="F37" s="9" t="str">
        <f t="shared" si="0"/>
        <v/>
      </c>
      <c r="G37" s="10" t="str">
        <f t="shared" si="1"/>
        <v/>
      </c>
    </row>
    <row r="38" spans="1:7" x14ac:dyDescent="0.25">
      <c r="B38" s="5" t="s">
        <v>50</v>
      </c>
      <c r="C38" s="6" t="s">
        <v>87</v>
      </c>
      <c r="D38" s="7">
        <v>2</v>
      </c>
      <c r="E38" s="7">
        <f t="shared" si="2"/>
        <v>160</v>
      </c>
      <c r="F38" s="9" t="str">
        <f t="shared" si="0"/>
        <v/>
      </c>
      <c r="G38" s="10" t="str">
        <f t="shared" si="1"/>
        <v/>
      </c>
    </row>
    <row r="39" spans="1:7" x14ac:dyDescent="0.25">
      <c r="B39" s="5" t="s">
        <v>51</v>
      </c>
      <c r="C39" s="6" t="s">
        <v>88</v>
      </c>
      <c r="D39" s="7">
        <v>6</v>
      </c>
      <c r="E39" s="7">
        <f>IF(D39&lt;&gt;"",E38+D39,"")</f>
        <v>166</v>
      </c>
      <c r="F39" s="9" t="str">
        <f t="shared" si="0"/>
        <v/>
      </c>
      <c r="G39" s="10" t="str">
        <f t="shared" si="1"/>
        <v/>
      </c>
    </row>
    <row r="40" spans="1:7" x14ac:dyDescent="0.25">
      <c r="B40" s="5" t="s">
        <v>52</v>
      </c>
      <c r="C40" s="6" t="s">
        <v>88</v>
      </c>
      <c r="D40" s="7">
        <v>2</v>
      </c>
      <c r="E40" s="7">
        <f t="shared" si="2"/>
        <v>168</v>
      </c>
      <c r="F40" s="9" t="str">
        <f t="shared" si="0"/>
        <v/>
      </c>
      <c r="G40" s="10" t="str">
        <f t="shared" si="1"/>
        <v/>
      </c>
    </row>
    <row r="41" spans="1:7" x14ac:dyDescent="0.25">
      <c r="A41" s="65" t="s">
        <v>92</v>
      </c>
      <c r="B41" s="66" t="s">
        <v>53</v>
      </c>
      <c r="C41" s="67" t="s">
        <v>89</v>
      </c>
      <c r="D41" s="68">
        <v>7</v>
      </c>
      <c r="E41" s="68">
        <f t="shared" si="2"/>
        <v>175</v>
      </c>
      <c r="F41" s="69">
        <f t="shared" si="0"/>
        <v>0.54814133986928104</v>
      </c>
      <c r="G41" s="70">
        <f t="shared" si="1"/>
        <v>0.8197916666666667</v>
      </c>
    </row>
    <row r="42" spans="1:7" x14ac:dyDescent="0.25">
      <c r="B42" s="5" t="s">
        <v>54</v>
      </c>
      <c r="C42" s="6" t="s">
        <v>98</v>
      </c>
      <c r="D42" s="7">
        <v>6</v>
      </c>
      <c r="E42" s="7">
        <f t="shared" si="2"/>
        <v>181</v>
      </c>
      <c r="F42" s="9" t="str">
        <f t="shared" si="0"/>
        <v/>
      </c>
      <c r="G42" s="10" t="str">
        <f t="shared" si="1"/>
        <v/>
      </c>
    </row>
    <row r="43" spans="1:7" x14ac:dyDescent="0.25">
      <c r="B43" s="5" t="s">
        <v>55</v>
      </c>
      <c r="C43" s="6" t="s">
        <v>101</v>
      </c>
      <c r="D43" s="7">
        <v>6</v>
      </c>
      <c r="E43" s="7">
        <f t="shared" si="2"/>
        <v>187</v>
      </c>
      <c r="F43" s="9" t="str">
        <f t="shared" si="0"/>
        <v/>
      </c>
      <c r="G43" s="10" t="str">
        <f t="shared" si="1"/>
        <v/>
      </c>
    </row>
    <row r="44" spans="1:7" x14ac:dyDescent="0.25">
      <c r="B44" s="5" t="s">
        <v>56</v>
      </c>
      <c r="C44" s="6" t="s">
        <v>90</v>
      </c>
      <c r="D44" s="7">
        <v>3</v>
      </c>
      <c r="E44" s="7">
        <f t="shared" si="2"/>
        <v>190</v>
      </c>
      <c r="F44" s="9" t="str">
        <f t="shared" si="0"/>
        <v/>
      </c>
      <c r="G44" s="10" t="str">
        <f t="shared" si="1"/>
        <v/>
      </c>
    </row>
    <row r="45" spans="1:7" x14ac:dyDescent="0.25">
      <c r="B45" s="5" t="s">
        <v>57</v>
      </c>
      <c r="C45" s="6" t="s">
        <v>102</v>
      </c>
      <c r="D45" s="7">
        <v>6</v>
      </c>
      <c r="E45" s="7">
        <v>196</v>
      </c>
      <c r="F45" s="9"/>
      <c r="G45" s="10"/>
    </row>
    <row r="46" spans="1:7" x14ac:dyDescent="0.25">
      <c r="B46" s="5" t="s">
        <v>100</v>
      </c>
      <c r="C46" s="6" t="s">
        <v>99</v>
      </c>
      <c r="D46" s="7">
        <v>2</v>
      </c>
      <c r="E46" s="7">
        <v>198</v>
      </c>
      <c r="F46" s="9"/>
      <c r="G46" s="10"/>
    </row>
    <row r="47" spans="1:7" x14ac:dyDescent="0.25">
      <c r="B47" s="5" t="s">
        <v>58</v>
      </c>
      <c r="C47" s="6" t="s">
        <v>91</v>
      </c>
      <c r="D47" s="7">
        <v>3</v>
      </c>
      <c r="E47" s="7">
        <v>202</v>
      </c>
      <c r="F47" s="9"/>
      <c r="G47" s="10"/>
    </row>
    <row r="48" spans="1:7" x14ac:dyDescent="0.25">
      <c r="A48" s="65" t="s">
        <v>92</v>
      </c>
      <c r="B48" s="71" t="s">
        <v>59</v>
      </c>
      <c r="C48" s="71" t="s">
        <v>64</v>
      </c>
      <c r="D48" s="68">
        <v>3</v>
      </c>
      <c r="E48" s="68">
        <v>205</v>
      </c>
      <c r="F48" s="69">
        <v>0.57847222222222228</v>
      </c>
      <c r="G48" s="70">
        <v>0.89583333333333337</v>
      </c>
    </row>
    <row r="50" spans="2:2" x14ac:dyDescent="0.25">
      <c r="B50" s="42" t="s">
        <v>94</v>
      </c>
    </row>
  </sheetData>
  <mergeCells count="12">
    <mergeCell ref="E8:G8"/>
    <mergeCell ref="D4:E4"/>
    <mergeCell ref="F4:G4"/>
    <mergeCell ref="C1:G1"/>
    <mergeCell ref="C2:G2"/>
    <mergeCell ref="C3:F3"/>
    <mergeCell ref="D5:G5"/>
    <mergeCell ref="A10:A11"/>
    <mergeCell ref="F9:G9"/>
    <mergeCell ref="B10:B11"/>
    <mergeCell ref="C10:C11"/>
    <mergeCell ref="F10:G10"/>
  </mergeCells>
  <conditionalFormatting sqref="A1:A1048576">
    <cfRule type="cellIs" dxfId="6" priority="11" operator="equal">
      <formula>"C"</formula>
    </cfRule>
  </conditionalFormatting>
  <conditionalFormatting sqref="B13:B47">
    <cfRule type="expression" dxfId="5" priority="4">
      <formula>A13="C"</formula>
    </cfRule>
  </conditionalFormatting>
  <conditionalFormatting sqref="C13:C47">
    <cfRule type="expression" dxfId="4" priority="3">
      <formula>A13="C"</formula>
    </cfRule>
  </conditionalFormatting>
  <conditionalFormatting sqref="D13:D48">
    <cfRule type="expression" dxfId="3" priority="2">
      <formula>A13="C"</formula>
    </cfRule>
  </conditionalFormatting>
  <conditionalFormatting sqref="E13:E48">
    <cfRule type="expression" dxfId="2" priority="1">
      <formula>A13="C"</formula>
    </cfRule>
  </conditionalFormatting>
  <conditionalFormatting sqref="F13:F48">
    <cfRule type="expression" dxfId="1" priority="6">
      <formula>A13="C"</formula>
    </cfRule>
  </conditionalFormatting>
  <conditionalFormatting sqref="G13:G48">
    <cfRule type="expression" dxfId="0" priority="5">
      <formula>A13="C"</formula>
    </cfRule>
  </conditionalFormatting>
  <hyperlinks>
    <hyperlink ref="C7" r:id="rId1" xr:uid="{223F7310-9A5A-47C6-B682-62C7AB12AB01}"/>
    <hyperlink ref="B50" r:id="rId2" xr:uid="{B3759EE0-4A61-460C-BF7F-69EA35D08349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2025-11-09T12:54:21Z</dcterms:modified>
</cp:coreProperties>
</file>